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_RIT" sheetId="1" r:id="rId1"/>
  </sheets>
  <definedNames/>
  <calcPr fullCalcOnLoad="1"/>
</workbook>
</file>

<file path=xl/sharedStrings.xml><?xml version="1.0" encoding="utf-8"?>
<sst xmlns="http://schemas.openxmlformats.org/spreadsheetml/2006/main" count="576" uniqueCount="174">
  <si>
    <t>Beneficiario</t>
  </si>
  <si>
    <t>Mandato</t>
  </si>
  <si>
    <t>Data mandato</t>
  </si>
  <si>
    <t>Num. fattura</t>
  </si>
  <si>
    <t>Data fattura</t>
  </si>
  <si>
    <t>Nr.bolletta .</t>
  </si>
  <si>
    <t>Nr.carta cont.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</si>
  <si>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</si>
  <si>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</si>
  <si>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</si>
  <si>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</si>
  <si>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</si>
  <si>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</si>
  <si>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</si>
  <si>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</si>
  <si>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Stato MEF</t>
  </si>
  <si>
    <t>Causale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</si>
  <si>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</si>
  <si>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ENI ADFIN SPA .</t>
  </si>
  <si>
    <t>S</t>
  </si>
  <si>
    <t>Liquidato</t>
  </si>
  <si>
    <t>In attesa di liquidazione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</si>
  <si>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</si>
  <si>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</si>
  <si>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BPER BANCA S.P.A.</t>
  </si>
  <si>
    <t>5387/000585/PAMAN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</si>
  <si>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</si>
  <si>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 EUROPA AZZARONI S.A.S.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</si>
  <si>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</si>
  <si>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ACCATRE S.R.L.</t>
  </si>
  <si>
    <t>191073/1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</si>
  <si>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</si>
  <si>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MAGGIOLI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</si>
  <si>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</si>
  <si>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AUTOCOPPARO DI MARCO MANCIN e C. S.A.S.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</si>
  <si>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</si>
  <si>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STEL SRL</t>
  </si>
  <si>
    <t>31329-2019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</si>
  <si>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</si>
  <si>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ORIENTA S.P.A. AGENZIA PER IL LAVORO</t>
  </si>
  <si>
    <t>1918-2019/01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</si>
  <si>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</si>
  <si>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UPI EMILIA ROMAGNA</t>
  </si>
  <si>
    <t>FATTPA 102_19</t>
  </si>
  <si>
    <t>C.I.D.A.S. SOC. COOP. SOCIALE AR.L. ONLUS</t>
  </si>
  <si>
    <t>1692 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</si>
  <si>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</si>
  <si>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MEGA ASP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</si>
  <si>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</si>
  <si>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CNS CONSORZIO NAZIONALE SERVIZI</t>
  </si>
  <si>
    <t>V5/0033870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</si>
  <si>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</si>
  <si>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V5/0033871</t>
  </si>
  <si>
    <t xml:space="preserve"> CALDARINI E ASSOCIATI SRL</t>
  </si>
  <si>
    <t>613/19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</si>
  <si>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</si>
  <si>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CIR FOOD S.C.</t>
  </si>
  <si>
    <t>3CIME TECHNOLOGY S.R.L.</t>
  </si>
  <si>
    <t>2/202</t>
  </si>
  <si>
    <t>HALLEY VENETO SRL</t>
  </si>
  <si>
    <t>1/191462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</si>
  <si>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</si>
  <si>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DWB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</si>
  <si>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</si>
  <si>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PROJECT AUTOMATION</t>
  </si>
  <si>
    <t>2V19/--1635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</si>
  <si>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</si>
  <si>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2V19/--1240</t>
  </si>
  <si>
    <t>NEXI PAYMENTS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</si>
  <si>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</si>
  <si>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GRUPPO MARCHE INFORMATICA S.r.L.</t>
  </si>
  <si>
    <t>379/2019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</si>
  <si>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</si>
  <si>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GRBIC BIROVOJ</t>
  </si>
  <si>
    <t>136/2019/FT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</si>
  <si>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</si>
  <si>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G.B. CANANI SAS</t>
  </si>
  <si>
    <t>1111 FTE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</si>
  <si>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</si>
  <si>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ARCHIMEDIA SRL</t>
  </si>
  <si>
    <t>27/FE</t>
  </si>
  <si>
    <t>GEFIL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</si>
  <si>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</si>
  <si>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126/2019/FT</t>
  </si>
  <si>
    <t>1207 FTE</t>
  </si>
  <si>
    <t>C.A.D.F.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</si>
  <si>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</si>
  <si>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PATRIMONIO COPPARO SRL</t>
  </si>
  <si>
    <t>37/EL</t>
  </si>
  <si>
    <t>SENIGALLIESI SILVIA</t>
  </si>
  <si>
    <t>26/2019</t>
  </si>
  <si>
    <t>149/2019/FT</t>
  </si>
  <si>
    <t>V5/0028866</t>
  </si>
  <si>
    <t>V5/0028865</t>
  </si>
  <si>
    <t>ARDESIA SRL</t>
  </si>
  <si>
    <t>FORMEL SRL</t>
  </si>
  <si>
    <t>2019-830</t>
  </si>
  <si>
    <t>CLARA S.P.A.</t>
  </si>
  <si>
    <t>FT A-144869</t>
  </si>
  <si>
    <t>LA DOPPIETTA DI FORNASARI NICOLA</t>
  </si>
  <si>
    <t>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</si>
  <si>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</si>
  <si>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THEMA OFFICE S.R.L.</t>
  </si>
  <si>
    <t>000639/90</t>
  </si>
  <si>
    <t>FERRARA ASCENSORI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</si>
  <si>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</si>
  <si>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191061/1</t>
  </si>
  <si>
    <t>191140/1</t>
  </si>
  <si>
    <t>191062/1</t>
  </si>
  <si>
    <t>HERA COMM SRL</t>
  </si>
  <si>
    <t>V5/0029647</t>
  </si>
  <si>
    <t>V5/0029648</t>
  </si>
  <si>
    <t>705/19</t>
  </si>
  <si>
    <t>ACER</t>
  </si>
  <si>
    <t>S0119FEL00095</t>
  </si>
  <si>
    <t>S0119FEL00092</t>
  </si>
  <si>
    <t>S0119FEL00093</t>
  </si>
  <si>
    <t>S0119FEL00094</t>
  </si>
  <si>
    <t>570/19</t>
  </si>
  <si>
    <t>GIBELLI S.R.L.</t>
  </si>
  <si>
    <t>TELECOM ITALIA S.P.A.</t>
  </si>
  <si>
    <t>8H00619194</t>
  </si>
  <si>
    <t>7X03372180</t>
  </si>
  <si>
    <t>8H00621406</t>
  </si>
  <si>
    <t>8H00614824</t>
  </si>
  <si>
    <t>35228-2019</t>
  </si>
  <si>
    <t>1/191331</t>
  </si>
  <si>
    <t>1/191332</t>
  </si>
  <si>
    <t>2245-2019/01</t>
  </si>
  <si>
    <t>FUTURA SOC CONSORT RESP LIMITATA</t>
  </si>
  <si>
    <t>79/PA</t>
  </si>
  <si>
    <t>FT A-195276</t>
  </si>
  <si>
    <t>A.R.A. WORKWEAR</t>
  </si>
  <si>
    <t>6/PA</t>
  </si>
  <si>
    <t>S0119FEL00101</t>
  </si>
  <si>
    <t>S0119FEL00100</t>
  </si>
  <si>
    <t>NUOVA INCISORIA DI FELISATTI M</t>
  </si>
  <si>
    <t>79 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</si>
  <si>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</si>
  <si>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000732/90</t>
  </si>
  <si>
    <t>MULTICOPIA E ARREDAUFFICIO S.R.L.</t>
  </si>
  <si>
    <t>8H00800154</t>
  </si>
  <si>
    <t>8H00792108</t>
  </si>
  <si>
    <t>8H00798138</t>
  </si>
  <si>
    <t>191273/1</t>
  </si>
  <si>
    <t>191291/1</t>
  </si>
  <si>
    <t>191301/1</t>
  </si>
  <si>
    <t>2V19/--1857</t>
  </si>
  <si>
    <t>PROCED</t>
  </si>
  <si>
    <t>2019S3002525</t>
  </si>
  <si>
    <t>2019S3002524</t>
  </si>
  <si>
    <t>2776-2019/01</t>
  </si>
  <si>
    <t>PUMAWARE SNC</t>
  </si>
  <si>
    <t>PA-2/2019</t>
  </si>
  <si>
    <t>1456 FTE</t>
  </si>
  <si>
    <t>STUDIO COMMERCIALE MZB-MONTANARI ZANELLA  E BALISTA</t>
  </si>
  <si>
    <t>00202/AS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</si>
  <si>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</si>
  <si>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CORAZZARI NICOLA</t>
  </si>
  <si>
    <t>00002/E</t>
  </si>
  <si>
    <t>F.M.T CRIVELLARO F.&amp; c. S.N.C.</t>
  </si>
  <si>
    <t>2/PA</t>
  </si>
  <si>
    <t>BEATRICE CONTI  DOTTORE COMMERCIALISTA - REVISORE LEGALE</t>
  </si>
  <si>
    <t>33/001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</si>
  <si>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</si>
  <si>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</si>
  <si>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</si>
  <si>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RISULTATO 4o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</si>
  <si>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</si>
  <si>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</si>
  <si>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UNIONE DEI COMUNI TERRE E FIUMI</t>
  </si>
  <si>
    <t>Indicatore di tempestività dei pagamenti - 4° Trimestre 2019</t>
  </si>
  <si>
    <t>Indicatore di tempestività</t>
  </si>
  <si>
    <t>INDICATORE TEMPESTIVITA' DEI PAGAMENTI IV TRIMESTRE 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</si>
</sst>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2.140625" style="0" customWidth="1"/>
    <col min="3" max="3" width="15.140625" style="0" customWidth="1"/>
    <col min="5" max="5" width="14.57421875" style="0" customWidth="1"/>
    <col min="8" max="8" width="15.00390625" style="0" customWidth="1"/>
    <col min="9" max="9" width="15.28125" style="0" customWidth="1"/>
    <col min="11" max="11" width="10.140625" style="0" bestFit="1" customWidth="1"/>
    <col min="13" max="13" width="10.140625" style="0" bestFit="1" customWidth="1"/>
    <col min="14" max="14" width="26.8515625" style="0" customWidth="1"/>
    <col min="15" max="15" width="12.421875" style="0" bestFit="1" customWidth="1"/>
    <col min="16" max="16" width="9.7109375" style="0" bestFit="1" customWidth="1"/>
  </cols>
  <sheetData>
    <row r="1" s="5" customFormat="1" ht="15">
      <c r="A1" s="5" t="s">
        <v>170</v>
      </c>
    </row>
    <row r="2" s="5" customFormat="1" ht="15">
      <c r="A2" s="5" t="s">
        <v>173</v>
      </c>
    </row>
    <row r="3" s="5" customFormat="1" ht="15"/>
    <row r="4" s="5" customFormat="1" ht="15"/>
    <row r="5" spans="1:18" ht="1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</row>
    <row r="6" spans="1:18" ht="15">
      <c r="A6" t="s">
        <v>18</v>
      </c>
      <c r="B6">
        <v>1365</v>
      </c>
      <c r="C6" s="1">
        <v>43809</v>
      </c>
      <c r="D6" t="str">
        <f>"29551498"</f>
        <v>29551498</v>
      </c>
      <c r="E6" s="1">
        <v>43616</v>
      </c>
      <c r="F6">
        <v>0</v>
      </c>
      <c r="G6">
        <v>0</v>
      </c>
      <c r="H6" s="1">
        <v>43809</v>
      </c>
      <c r="I6" s="1">
        <v>43650</v>
      </c>
      <c r="J6" t="s">
        <v>19</v>
      </c>
      <c r="K6">
        <v>3.87</v>
      </c>
      <c r="L6">
        <v>0.7</v>
      </c>
      <c r="M6">
        <v>3.17</v>
      </c>
      <c r="N6">
        <v>159</v>
      </c>
      <c r="O6">
        <v>504.03</v>
      </c>
      <c r="P6" t="s">
        <v>20</v>
      </c>
      <c r="Q6" t="s">
        <v>21</v>
      </c>
      <c r="R6" t="s">
        <v>22</v>
      </c>
    </row>
    <row r="7" spans="1:18" ht="15">
      <c r="A7" t="s">
        <v>18</v>
      </c>
      <c r="B7">
        <v>1366</v>
      </c>
      <c r="C7" s="1">
        <v>43809</v>
      </c>
      <c r="D7" t="str">
        <f>"29551498"</f>
        <v>29551498</v>
      </c>
      <c r="E7" s="1">
        <v>43616</v>
      </c>
      <c r="F7">
        <v>0</v>
      </c>
      <c r="G7">
        <v>0</v>
      </c>
      <c r="H7" s="1">
        <v>43809</v>
      </c>
      <c r="I7" s="1">
        <v>43650</v>
      </c>
      <c r="J7" t="s">
        <v>19</v>
      </c>
      <c r="K7">
        <v>17.61</v>
      </c>
      <c r="L7">
        <v>3.17</v>
      </c>
      <c r="M7">
        <v>14.44</v>
      </c>
      <c r="N7">
        <v>159</v>
      </c>
      <c r="O7" s="2">
        <v>2295.96</v>
      </c>
      <c r="P7" t="s">
        <v>20</v>
      </c>
      <c r="Q7" t="s">
        <v>21</v>
      </c>
      <c r="R7" t="s">
        <v>22</v>
      </c>
    </row>
    <row r="8" spans="1:18" ht="15">
      <c r="A8" t="s">
        <v>18</v>
      </c>
      <c r="B8">
        <v>1315</v>
      </c>
      <c r="C8" s="1">
        <v>43795</v>
      </c>
      <c r="D8" t="str">
        <f>"29679667"</f>
        <v>29679667</v>
      </c>
      <c r="E8" s="1">
        <v>43646</v>
      </c>
      <c r="F8">
        <v>0</v>
      </c>
      <c r="G8">
        <v>0</v>
      </c>
      <c r="H8" s="1">
        <v>43796</v>
      </c>
      <c r="I8" s="1">
        <v>43679</v>
      </c>
      <c r="J8" t="s">
        <v>19</v>
      </c>
      <c r="K8">
        <v>15</v>
      </c>
      <c r="L8">
        <v>0</v>
      </c>
      <c r="M8">
        <v>15</v>
      </c>
      <c r="N8">
        <v>117</v>
      </c>
      <c r="O8" s="2">
        <v>1755</v>
      </c>
      <c r="P8" t="s">
        <v>20</v>
      </c>
      <c r="R8" t="s">
        <v>23</v>
      </c>
    </row>
    <row r="9" spans="1:18" ht="15">
      <c r="A9" t="s">
        <v>18</v>
      </c>
      <c r="B9">
        <v>1342</v>
      </c>
      <c r="C9" s="1">
        <v>43804</v>
      </c>
      <c r="D9" t="str">
        <f>"29807815"</f>
        <v>29807815</v>
      </c>
      <c r="E9" s="1">
        <v>43677</v>
      </c>
      <c r="F9">
        <v>0</v>
      </c>
      <c r="G9">
        <v>0</v>
      </c>
      <c r="H9" s="1">
        <v>43804</v>
      </c>
      <c r="I9" s="1">
        <v>43712</v>
      </c>
      <c r="J9" t="s">
        <v>19</v>
      </c>
      <c r="K9">
        <v>16.95</v>
      </c>
      <c r="L9">
        <v>3.06</v>
      </c>
      <c r="M9">
        <v>13.89</v>
      </c>
      <c r="N9">
        <v>92</v>
      </c>
      <c r="O9" s="2">
        <v>1277.88</v>
      </c>
      <c r="P9" t="s">
        <v>20</v>
      </c>
      <c r="R9" t="s">
        <v>23</v>
      </c>
    </row>
    <row r="10" spans="1:18" ht="15">
      <c r="A10" t="s">
        <v>18</v>
      </c>
      <c r="B10">
        <v>1341</v>
      </c>
      <c r="C10" s="1">
        <v>43804</v>
      </c>
      <c r="D10" t="str">
        <f>"29807815"</f>
        <v>29807815</v>
      </c>
      <c r="E10" s="1">
        <v>43677</v>
      </c>
      <c r="F10">
        <v>0</v>
      </c>
      <c r="G10">
        <v>0</v>
      </c>
      <c r="H10" s="1">
        <v>43804</v>
      </c>
      <c r="I10" s="1">
        <v>43712</v>
      </c>
      <c r="J10" t="s">
        <v>19</v>
      </c>
      <c r="K10">
        <v>3.73</v>
      </c>
      <c r="L10">
        <v>0.67</v>
      </c>
      <c r="M10">
        <v>3.06</v>
      </c>
      <c r="N10">
        <v>92</v>
      </c>
      <c r="O10">
        <v>281.52</v>
      </c>
      <c r="P10" t="s">
        <v>20</v>
      </c>
      <c r="R10" t="s">
        <v>23</v>
      </c>
    </row>
    <row r="11" spans="1:18" ht="15">
      <c r="A11" t="s">
        <v>18</v>
      </c>
      <c r="B11">
        <v>1368</v>
      </c>
      <c r="C11" s="1">
        <v>43809</v>
      </c>
      <c r="D11" t="str">
        <f>"29935248"</f>
        <v>29935248</v>
      </c>
      <c r="E11" s="1">
        <v>43708</v>
      </c>
      <c r="F11">
        <v>0</v>
      </c>
      <c r="G11">
        <v>0</v>
      </c>
      <c r="H11" s="1">
        <v>43809</v>
      </c>
      <c r="I11" s="1">
        <v>43743</v>
      </c>
      <c r="J11" t="s">
        <v>19</v>
      </c>
      <c r="K11">
        <v>1.4</v>
      </c>
      <c r="L11">
        <v>0.25</v>
      </c>
      <c r="M11">
        <v>1.15</v>
      </c>
      <c r="N11">
        <v>66</v>
      </c>
      <c r="O11">
        <v>75.9</v>
      </c>
      <c r="P11" t="s">
        <v>20</v>
      </c>
      <c r="R11" t="s">
        <v>23</v>
      </c>
    </row>
    <row r="12" spans="1:18" ht="15">
      <c r="A12" t="s">
        <v>18</v>
      </c>
      <c r="B12">
        <v>1367</v>
      </c>
      <c r="C12" s="1">
        <v>43809</v>
      </c>
      <c r="D12" t="str">
        <f>"29935248"</f>
        <v>29935248</v>
      </c>
      <c r="E12" s="1">
        <v>43708</v>
      </c>
      <c r="F12">
        <v>0</v>
      </c>
      <c r="G12">
        <v>0</v>
      </c>
      <c r="H12" s="1">
        <v>43809</v>
      </c>
      <c r="I12" s="1">
        <v>43743</v>
      </c>
      <c r="J12" t="s">
        <v>19</v>
      </c>
      <c r="K12">
        <v>0.31</v>
      </c>
      <c r="L12">
        <v>0.06</v>
      </c>
      <c r="M12">
        <v>0.25</v>
      </c>
      <c r="N12">
        <v>66</v>
      </c>
      <c r="O12">
        <v>16.5</v>
      </c>
      <c r="P12" t="s">
        <v>20</v>
      </c>
      <c r="R12" t="s">
        <v>23</v>
      </c>
    </row>
    <row r="13" spans="1:18" ht="15">
      <c r="A13" t="s">
        <v>18</v>
      </c>
      <c r="B13">
        <v>1458</v>
      </c>
      <c r="C13" s="1">
        <v>43830</v>
      </c>
      <c r="D13" t="str">
        <f>"30067178"</f>
        <v>30067178</v>
      </c>
      <c r="E13" s="1">
        <v>43738</v>
      </c>
      <c r="F13">
        <v>0</v>
      </c>
      <c r="G13">
        <v>0</v>
      </c>
      <c r="H13" s="1">
        <v>43830</v>
      </c>
      <c r="I13" s="1">
        <v>43772</v>
      </c>
      <c r="J13" t="s">
        <v>19</v>
      </c>
      <c r="K13">
        <v>32.83</v>
      </c>
      <c r="L13">
        <v>3.5</v>
      </c>
      <c r="M13">
        <v>29.33</v>
      </c>
      <c r="N13">
        <v>58</v>
      </c>
      <c r="O13" s="2">
        <v>1701.14</v>
      </c>
      <c r="P13" t="s">
        <v>20</v>
      </c>
      <c r="R13" t="s">
        <v>23</v>
      </c>
    </row>
    <row r="14" spans="1:18" ht="15">
      <c r="A14" t="s">
        <v>24</v>
      </c>
      <c r="B14">
        <v>1344</v>
      </c>
      <c r="C14" s="1">
        <v>43804</v>
      </c>
      <c r="D14" t="s">
        <v>25</v>
      </c>
      <c r="E14" s="1">
        <v>43731</v>
      </c>
      <c r="F14">
        <v>0</v>
      </c>
      <c r="G14">
        <v>0</v>
      </c>
      <c r="H14" s="1">
        <v>43804</v>
      </c>
      <c r="I14" s="1">
        <v>43762</v>
      </c>
      <c r="J14" t="s">
        <v>19</v>
      </c>
      <c r="K14">
        <v>250</v>
      </c>
      <c r="L14">
        <v>45.08</v>
      </c>
      <c r="M14">
        <v>204.92</v>
      </c>
      <c r="N14">
        <v>42</v>
      </c>
      <c r="O14" s="2">
        <v>8606.64</v>
      </c>
      <c r="P14" t="s">
        <v>20</v>
      </c>
      <c r="R14" t="s">
        <v>26</v>
      </c>
    </row>
    <row r="15" spans="1:18" ht="15">
      <c r="A15" t="s">
        <v>24</v>
      </c>
      <c r="B15">
        <v>1343</v>
      </c>
      <c r="C15" s="1">
        <v>43804</v>
      </c>
      <c r="D15" t="s">
        <v>25</v>
      </c>
      <c r="E15" s="1">
        <v>43731</v>
      </c>
      <c r="F15">
        <v>0</v>
      </c>
      <c r="G15">
        <v>0</v>
      </c>
      <c r="H15" s="1">
        <v>43804</v>
      </c>
      <c r="I15" s="1">
        <v>43762</v>
      </c>
      <c r="J15" t="s">
        <v>19</v>
      </c>
      <c r="K15">
        <v>55</v>
      </c>
      <c r="L15">
        <v>9.92</v>
      </c>
      <c r="M15">
        <v>45.08</v>
      </c>
      <c r="N15">
        <v>42</v>
      </c>
      <c r="O15" s="2">
        <v>1893.36</v>
      </c>
      <c r="P15" t="s">
        <v>20</v>
      </c>
      <c r="R15" t="s">
        <v>26</v>
      </c>
    </row>
    <row r="16" spans="1:18" ht="15">
      <c r="A16" t="s">
        <v>27</v>
      </c>
      <c r="B16">
        <v>1206</v>
      </c>
      <c r="C16" s="1">
        <v>43760</v>
      </c>
      <c r="D16" t="str">
        <f>"628"</f>
        <v>628</v>
      </c>
      <c r="E16" s="1">
        <v>43707</v>
      </c>
      <c r="F16">
        <v>0</v>
      </c>
      <c r="G16">
        <v>0</v>
      </c>
      <c r="H16" s="1">
        <v>43760</v>
      </c>
      <c r="I16" s="1">
        <v>43740</v>
      </c>
      <c r="J16" t="s">
        <v>19</v>
      </c>
      <c r="K16">
        <v>427</v>
      </c>
      <c r="L16">
        <v>77</v>
      </c>
      <c r="M16">
        <v>350</v>
      </c>
      <c r="N16">
        <v>20</v>
      </c>
      <c r="O16" s="2">
        <v>7000</v>
      </c>
      <c r="P16" t="s">
        <v>20</v>
      </c>
      <c r="R16" t="s">
        <v>28</v>
      </c>
    </row>
    <row r="17" spans="1:18" ht="15">
      <c r="A17" t="s">
        <v>29</v>
      </c>
      <c r="B17">
        <v>1355</v>
      </c>
      <c r="C17" s="1">
        <v>43809</v>
      </c>
      <c r="D17" t="s">
        <v>30</v>
      </c>
      <c r="E17" s="1">
        <v>43753</v>
      </c>
      <c r="F17">
        <v>0</v>
      </c>
      <c r="G17">
        <v>0</v>
      </c>
      <c r="H17" s="1">
        <v>43809</v>
      </c>
      <c r="I17" s="1">
        <v>43799</v>
      </c>
      <c r="J17" t="s">
        <v>19</v>
      </c>
      <c r="K17">
        <v>793</v>
      </c>
      <c r="L17">
        <v>0</v>
      </c>
      <c r="M17">
        <v>793</v>
      </c>
      <c r="N17">
        <v>10</v>
      </c>
      <c r="O17" s="2">
        <v>7930</v>
      </c>
      <c r="P17" t="s">
        <v>20</v>
      </c>
      <c r="R17" t="s">
        <v>31</v>
      </c>
    </row>
    <row r="18" spans="1:18" ht="15">
      <c r="A18" t="s">
        <v>32</v>
      </c>
      <c r="B18">
        <v>1106</v>
      </c>
      <c r="C18" s="1">
        <v>43739</v>
      </c>
      <c r="D18" t="str">
        <f>"0002136837"</f>
        <v>0002136837</v>
      </c>
      <c r="E18" s="1">
        <v>43706</v>
      </c>
      <c r="F18">
        <v>0</v>
      </c>
      <c r="G18">
        <v>0</v>
      </c>
      <c r="H18" s="1">
        <v>43739</v>
      </c>
      <c r="I18" s="1">
        <v>43738</v>
      </c>
      <c r="J18" t="s">
        <v>19</v>
      </c>
      <c r="K18">
        <v>190</v>
      </c>
      <c r="L18">
        <v>34.26</v>
      </c>
      <c r="M18">
        <v>155.74</v>
      </c>
      <c r="N18">
        <v>1</v>
      </c>
      <c r="O18">
        <v>155.74</v>
      </c>
      <c r="P18" t="s">
        <v>20</v>
      </c>
      <c r="R18" t="s">
        <v>33</v>
      </c>
    </row>
    <row r="19" spans="1:18" ht="15">
      <c r="A19" t="s">
        <v>34</v>
      </c>
      <c r="B19">
        <v>1107</v>
      </c>
      <c r="C19" s="1">
        <v>43739</v>
      </c>
      <c r="D19" t="str">
        <f>"245"</f>
        <v>245</v>
      </c>
      <c r="E19" s="1">
        <v>43707</v>
      </c>
      <c r="F19">
        <v>0</v>
      </c>
      <c r="G19">
        <v>0</v>
      </c>
      <c r="H19" s="1">
        <v>43739</v>
      </c>
      <c r="I19" s="1">
        <v>43738</v>
      </c>
      <c r="J19" t="s">
        <v>19</v>
      </c>
      <c r="K19" s="2">
        <v>2443.5</v>
      </c>
      <c r="L19">
        <v>440.63</v>
      </c>
      <c r="M19" s="2">
        <v>2002.87</v>
      </c>
      <c r="N19">
        <v>1</v>
      </c>
      <c r="O19" s="2">
        <v>2002.87</v>
      </c>
      <c r="P19" t="s">
        <v>20</v>
      </c>
      <c r="R19" t="s">
        <v>35</v>
      </c>
    </row>
    <row r="20" spans="1:18" ht="15">
      <c r="A20" t="s">
        <v>36</v>
      </c>
      <c r="B20">
        <v>1109</v>
      </c>
      <c r="C20" s="1">
        <v>43739</v>
      </c>
      <c r="D20" t="s">
        <v>37</v>
      </c>
      <c r="E20" s="1">
        <v>43705</v>
      </c>
      <c r="F20">
        <v>0</v>
      </c>
      <c r="G20">
        <v>0</v>
      </c>
      <c r="H20" s="1">
        <v>43739</v>
      </c>
      <c r="I20" s="1">
        <v>43738</v>
      </c>
      <c r="J20" t="s">
        <v>19</v>
      </c>
      <c r="K20">
        <v>439.2</v>
      </c>
      <c r="L20">
        <v>79.2</v>
      </c>
      <c r="M20">
        <v>360</v>
      </c>
      <c r="N20">
        <v>1</v>
      </c>
      <c r="O20">
        <v>360</v>
      </c>
      <c r="P20" t="s">
        <v>20</v>
      </c>
      <c r="R20" t="s">
        <v>38</v>
      </c>
    </row>
    <row r="21" spans="1:18" ht="15">
      <c r="A21" t="s">
        <v>39</v>
      </c>
      <c r="B21">
        <v>1108</v>
      </c>
      <c r="C21" s="1">
        <v>43739</v>
      </c>
      <c r="D21" t="s">
        <v>40</v>
      </c>
      <c r="E21" s="1">
        <v>43678</v>
      </c>
      <c r="F21">
        <v>0</v>
      </c>
      <c r="G21">
        <v>0</v>
      </c>
      <c r="H21" s="1">
        <v>43739</v>
      </c>
      <c r="I21" s="1">
        <v>43738</v>
      </c>
      <c r="J21" t="s">
        <v>19</v>
      </c>
      <c r="K21" s="2">
        <v>2963.98</v>
      </c>
      <c r="L21">
        <v>41.9</v>
      </c>
      <c r="M21" s="2">
        <v>2922.08</v>
      </c>
      <c r="N21">
        <v>1</v>
      </c>
      <c r="O21" s="2">
        <v>2922.08</v>
      </c>
      <c r="P21" t="s">
        <v>20</v>
      </c>
      <c r="R21" t="s">
        <v>41</v>
      </c>
    </row>
    <row r="22" spans="1:18" ht="15">
      <c r="A22" t="s">
        <v>42</v>
      </c>
      <c r="B22">
        <v>1370</v>
      </c>
      <c r="C22" s="1">
        <v>43811</v>
      </c>
      <c r="D22" t="s">
        <v>43</v>
      </c>
      <c r="E22" s="1">
        <v>43781</v>
      </c>
      <c r="F22">
        <v>0</v>
      </c>
      <c r="G22">
        <v>0</v>
      </c>
      <c r="H22" s="1">
        <v>43811</v>
      </c>
      <c r="I22" s="1">
        <v>43811</v>
      </c>
      <c r="J22" t="s">
        <v>19</v>
      </c>
      <c r="K22" s="2">
        <v>2400</v>
      </c>
      <c r="L22">
        <v>0</v>
      </c>
      <c r="M22" s="2">
        <v>2400</v>
      </c>
      <c r="N22">
        <v>0</v>
      </c>
      <c r="O22">
        <v>0</v>
      </c>
      <c r="P22" t="s">
        <v>20</v>
      </c>
      <c r="R22" t="s">
        <v>28</v>
      </c>
    </row>
    <row r="23" spans="1:18" ht="15">
      <c r="A23" t="s">
        <v>44</v>
      </c>
      <c r="B23">
        <v>1321</v>
      </c>
      <c r="C23" s="1">
        <v>43798</v>
      </c>
      <c r="D23" t="s">
        <v>45</v>
      </c>
      <c r="E23" s="1">
        <v>43769</v>
      </c>
      <c r="F23">
        <v>0</v>
      </c>
      <c r="G23">
        <v>0</v>
      </c>
      <c r="H23" s="1">
        <v>43798</v>
      </c>
      <c r="I23" s="1">
        <v>43799</v>
      </c>
      <c r="J23" t="s">
        <v>19</v>
      </c>
      <c r="K23" s="2">
        <v>20679.41</v>
      </c>
      <c r="L23">
        <v>984.73</v>
      </c>
      <c r="M23" s="2">
        <v>19694.68</v>
      </c>
      <c r="N23">
        <v>-1</v>
      </c>
      <c r="O23" s="2">
        <v>-19694.68</v>
      </c>
      <c r="P23" t="s">
        <v>20</v>
      </c>
      <c r="R23" t="s">
        <v>46</v>
      </c>
    </row>
    <row r="24" spans="1:18" ht="15">
      <c r="A24" t="s">
        <v>47</v>
      </c>
      <c r="B24">
        <v>1215</v>
      </c>
      <c r="C24" s="1">
        <v>43777</v>
      </c>
      <c r="D24" t="str">
        <f>"000966"</f>
        <v>000966</v>
      </c>
      <c r="E24" s="1">
        <v>43738</v>
      </c>
      <c r="F24">
        <v>0</v>
      </c>
      <c r="G24">
        <v>0</v>
      </c>
      <c r="H24" s="1">
        <v>43777</v>
      </c>
      <c r="I24" s="1">
        <v>43778</v>
      </c>
      <c r="J24" t="s">
        <v>19</v>
      </c>
      <c r="K24" s="2">
        <v>7371.1</v>
      </c>
      <c r="L24">
        <v>0</v>
      </c>
      <c r="M24" s="2">
        <v>7371.1</v>
      </c>
      <c r="N24">
        <v>-1</v>
      </c>
      <c r="O24" s="2">
        <v>-7371.1</v>
      </c>
      <c r="P24" t="s">
        <v>20</v>
      </c>
      <c r="R24" t="s">
        <v>48</v>
      </c>
    </row>
    <row r="25" spans="1:18" ht="15">
      <c r="A25" t="s">
        <v>49</v>
      </c>
      <c r="B25">
        <v>1316</v>
      </c>
      <c r="C25" s="1">
        <v>43796</v>
      </c>
      <c r="D25" t="s">
        <v>50</v>
      </c>
      <c r="E25" s="1">
        <v>43760</v>
      </c>
      <c r="F25">
        <v>0</v>
      </c>
      <c r="G25">
        <v>0</v>
      </c>
      <c r="H25" s="1">
        <v>43796</v>
      </c>
      <c r="I25" s="1">
        <v>43798</v>
      </c>
      <c r="J25" t="s">
        <v>19</v>
      </c>
      <c r="K25" s="2">
        <v>1043.5</v>
      </c>
      <c r="L25">
        <v>188.17</v>
      </c>
      <c r="M25">
        <v>855.33</v>
      </c>
      <c r="N25">
        <v>-2</v>
      </c>
      <c r="O25" s="2">
        <v>-1710.66</v>
      </c>
      <c r="P25" t="s">
        <v>20</v>
      </c>
      <c r="R25" t="s">
        <v>51</v>
      </c>
    </row>
    <row r="26" spans="1:18" ht="15">
      <c r="A26" t="s">
        <v>49</v>
      </c>
      <c r="B26">
        <v>1316</v>
      </c>
      <c r="C26" s="1">
        <v>43796</v>
      </c>
      <c r="D26" t="s">
        <v>52</v>
      </c>
      <c r="E26" s="1">
        <v>43760</v>
      </c>
      <c r="F26">
        <v>0</v>
      </c>
      <c r="G26">
        <v>0</v>
      </c>
      <c r="H26" s="1">
        <v>43796</v>
      </c>
      <c r="I26" s="1">
        <v>43798</v>
      </c>
      <c r="J26" t="s">
        <v>19</v>
      </c>
      <c r="K26">
        <v>138.4</v>
      </c>
      <c r="L26">
        <v>24.96</v>
      </c>
      <c r="M26">
        <v>113.44</v>
      </c>
      <c r="N26">
        <v>-2</v>
      </c>
      <c r="O26">
        <v>-226.88</v>
      </c>
      <c r="P26" t="s">
        <v>20</v>
      </c>
      <c r="R26" t="s">
        <v>51</v>
      </c>
    </row>
    <row r="27" spans="1:18" ht="15">
      <c r="A27" t="s">
        <v>53</v>
      </c>
      <c r="B27">
        <v>1323</v>
      </c>
      <c r="C27" s="1">
        <v>43801</v>
      </c>
      <c r="D27" t="s">
        <v>54</v>
      </c>
      <c r="E27" s="1">
        <v>43768</v>
      </c>
      <c r="F27">
        <v>0</v>
      </c>
      <c r="G27">
        <v>0</v>
      </c>
      <c r="H27" s="1">
        <v>43801</v>
      </c>
      <c r="I27" s="1">
        <v>43803</v>
      </c>
      <c r="J27" t="s">
        <v>19</v>
      </c>
      <c r="K27">
        <v>352</v>
      </c>
      <c r="L27">
        <v>0</v>
      </c>
      <c r="M27">
        <v>352</v>
      </c>
      <c r="N27">
        <v>-2</v>
      </c>
      <c r="O27">
        <v>-704</v>
      </c>
      <c r="P27" t="s">
        <v>20</v>
      </c>
      <c r="R27" t="s">
        <v>55</v>
      </c>
    </row>
    <row r="28" spans="1:18" ht="15">
      <c r="A28" t="s">
        <v>56</v>
      </c>
      <c r="B28">
        <v>1324</v>
      </c>
      <c r="C28" s="1">
        <v>43801</v>
      </c>
      <c r="D28" t="str">
        <f>"6900002989"</f>
        <v>6900002989</v>
      </c>
      <c r="E28" s="1">
        <v>43769</v>
      </c>
      <c r="F28">
        <v>0</v>
      </c>
      <c r="G28">
        <v>0</v>
      </c>
      <c r="H28" s="1">
        <v>43801</v>
      </c>
      <c r="I28" s="1">
        <v>43803</v>
      </c>
      <c r="J28" t="s">
        <v>19</v>
      </c>
      <c r="K28">
        <v>75.6</v>
      </c>
      <c r="L28">
        <v>2.91</v>
      </c>
      <c r="M28">
        <v>72.69</v>
      </c>
      <c r="N28">
        <v>-2</v>
      </c>
      <c r="O28">
        <v>-145.38</v>
      </c>
      <c r="P28" t="s">
        <v>20</v>
      </c>
      <c r="R28" t="s">
        <v>23</v>
      </c>
    </row>
    <row r="29" spans="1:18" ht="15">
      <c r="A29" t="s">
        <v>57</v>
      </c>
      <c r="B29">
        <v>1319</v>
      </c>
      <c r="C29" s="1">
        <v>43796</v>
      </c>
      <c r="D29" t="s">
        <v>58</v>
      </c>
      <c r="E29" s="1">
        <v>43768</v>
      </c>
      <c r="F29">
        <v>0</v>
      </c>
      <c r="G29">
        <v>0</v>
      </c>
      <c r="H29" s="1">
        <v>43796</v>
      </c>
      <c r="I29" s="1">
        <v>43799</v>
      </c>
      <c r="J29" t="s">
        <v>19</v>
      </c>
      <c r="K29">
        <v>793</v>
      </c>
      <c r="L29">
        <v>143</v>
      </c>
      <c r="M29">
        <v>650</v>
      </c>
      <c r="N29">
        <v>-3</v>
      </c>
      <c r="O29" s="2">
        <v>-1950</v>
      </c>
      <c r="P29" t="s">
        <v>20</v>
      </c>
      <c r="R29" t="s">
        <v>33</v>
      </c>
    </row>
    <row r="30" spans="1:18" ht="15">
      <c r="A30" t="s">
        <v>34</v>
      </c>
      <c r="B30">
        <v>1318</v>
      </c>
      <c r="C30" s="1">
        <v>43796</v>
      </c>
      <c r="D30" t="str">
        <f>"329"</f>
        <v>329</v>
      </c>
      <c r="E30" s="1">
        <v>43768</v>
      </c>
      <c r="F30">
        <v>0</v>
      </c>
      <c r="G30">
        <v>0</v>
      </c>
      <c r="H30" s="1">
        <v>43796</v>
      </c>
      <c r="I30" s="1">
        <v>43799</v>
      </c>
      <c r="J30" t="s">
        <v>19</v>
      </c>
      <c r="K30" s="2">
        <v>2443.5</v>
      </c>
      <c r="L30">
        <v>440.63</v>
      </c>
      <c r="M30" s="2">
        <v>2002.87</v>
      </c>
      <c r="N30">
        <v>-3</v>
      </c>
      <c r="O30" s="2">
        <v>-6008.61</v>
      </c>
      <c r="P30" t="s">
        <v>20</v>
      </c>
      <c r="R30" t="s">
        <v>35</v>
      </c>
    </row>
    <row r="31" spans="1:18" ht="15">
      <c r="A31" t="s">
        <v>59</v>
      </c>
      <c r="B31">
        <v>1320</v>
      </c>
      <c r="C31" s="1">
        <v>43796</v>
      </c>
      <c r="D31" t="s">
        <v>60</v>
      </c>
      <c r="E31" s="1">
        <v>43766</v>
      </c>
      <c r="F31">
        <v>0</v>
      </c>
      <c r="G31">
        <v>0</v>
      </c>
      <c r="H31" s="1">
        <v>43796</v>
      </c>
      <c r="I31" s="1">
        <v>43799</v>
      </c>
      <c r="J31" t="s">
        <v>19</v>
      </c>
      <c r="K31" s="2">
        <v>5670.56</v>
      </c>
      <c r="L31" s="2">
        <v>1022.56</v>
      </c>
      <c r="M31" s="2">
        <v>4648</v>
      </c>
      <c r="N31">
        <v>-3</v>
      </c>
      <c r="O31" s="2">
        <v>-13944</v>
      </c>
      <c r="P31" t="s">
        <v>20</v>
      </c>
      <c r="R31" t="s">
        <v>61</v>
      </c>
    </row>
    <row r="32" spans="1:18" ht="15">
      <c r="A32" t="s">
        <v>62</v>
      </c>
      <c r="B32">
        <v>1110</v>
      </c>
      <c r="C32" s="1">
        <v>43739</v>
      </c>
      <c r="D32" t="str">
        <f>"572"</f>
        <v>572</v>
      </c>
      <c r="E32" s="1">
        <v>43710</v>
      </c>
      <c r="F32">
        <v>0</v>
      </c>
      <c r="G32">
        <v>0</v>
      </c>
      <c r="H32" s="1">
        <v>43739</v>
      </c>
      <c r="I32" s="1">
        <v>43742</v>
      </c>
      <c r="J32" t="s">
        <v>19</v>
      </c>
      <c r="K32">
        <v>109.43</v>
      </c>
      <c r="L32">
        <v>19.73</v>
      </c>
      <c r="M32">
        <v>89.7</v>
      </c>
      <c r="N32">
        <v>-3</v>
      </c>
      <c r="O32">
        <v>-269.1</v>
      </c>
      <c r="P32" t="s">
        <v>20</v>
      </c>
      <c r="R32" t="s">
        <v>63</v>
      </c>
    </row>
    <row r="33" spans="1:18" ht="15">
      <c r="A33" t="s">
        <v>64</v>
      </c>
      <c r="B33">
        <v>1325</v>
      </c>
      <c r="C33" s="1">
        <v>43801</v>
      </c>
      <c r="D33" t="s">
        <v>65</v>
      </c>
      <c r="E33" s="1">
        <v>43769</v>
      </c>
      <c r="F33">
        <v>0</v>
      </c>
      <c r="G33">
        <v>0</v>
      </c>
      <c r="H33" s="1">
        <v>43801</v>
      </c>
      <c r="I33" s="1">
        <v>43804</v>
      </c>
      <c r="J33" t="s">
        <v>19</v>
      </c>
      <c r="K33" s="2">
        <v>5368</v>
      </c>
      <c r="L33">
        <v>968</v>
      </c>
      <c r="M33" s="2">
        <v>4400</v>
      </c>
      <c r="N33">
        <v>-3</v>
      </c>
      <c r="O33" s="2">
        <v>-13200</v>
      </c>
      <c r="P33" t="s">
        <v>20</v>
      </c>
      <c r="R33" t="s">
        <v>66</v>
      </c>
    </row>
    <row r="34" spans="1:18" ht="15">
      <c r="A34" t="s">
        <v>64</v>
      </c>
      <c r="B34">
        <v>1111</v>
      </c>
      <c r="C34" s="1">
        <v>43739</v>
      </c>
      <c r="D34" t="s">
        <v>67</v>
      </c>
      <c r="E34" s="1">
        <v>43707</v>
      </c>
      <c r="F34">
        <v>0</v>
      </c>
      <c r="G34">
        <v>0</v>
      </c>
      <c r="H34" s="1">
        <v>43739</v>
      </c>
      <c r="I34" s="1">
        <v>43743</v>
      </c>
      <c r="J34" t="s">
        <v>19</v>
      </c>
      <c r="K34" s="2">
        <v>5368</v>
      </c>
      <c r="L34">
        <v>968</v>
      </c>
      <c r="M34" s="2">
        <v>4400</v>
      </c>
      <c r="N34">
        <v>-4</v>
      </c>
      <c r="O34" s="2">
        <v>-17600</v>
      </c>
      <c r="P34" t="s">
        <v>20</v>
      </c>
      <c r="R34" t="s">
        <v>66</v>
      </c>
    </row>
    <row r="35" spans="1:18" ht="15">
      <c r="A35" t="s">
        <v>68</v>
      </c>
      <c r="B35">
        <v>1340</v>
      </c>
      <c r="C35" s="1">
        <v>43804</v>
      </c>
      <c r="D35" t="str">
        <f>"3223075"</f>
        <v>3223075</v>
      </c>
      <c r="E35" s="1">
        <v>43753</v>
      </c>
      <c r="F35">
        <v>0</v>
      </c>
      <c r="G35">
        <v>0</v>
      </c>
      <c r="H35" s="1">
        <v>43804</v>
      </c>
      <c r="I35" s="1">
        <v>43808</v>
      </c>
      <c r="J35" t="s">
        <v>19</v>
      </c>
      <c r="K35">
        <v>30</v>
      </c>
      <c r="L35">
        <v>5.41</v>
      </c>
      <c r="M35">
        <v>24.59</v>
      </c>
      <c r="N35">
        <v>-4</v>
      </c>
      <c r="O35">
        <v>-98.36</v>
      </c>
      <c r="P35" t="s">
        <v>20</v>
      </c>
      <c r="R35" t="s">
        <v>69</v>
      </c>
    </row>
    <row r="36" spans="1:18" ht="15">
      <c r="A36" t="s">
        <v>68</v>
      </c>
      <c r="B36">
        <v>1339</v>
      </c>
      <c r="C36" s="1">
        <v>43804</v>
      </c>
      <c r="D36" t="str">
        <f>"3223075"</f>
        <v>3223075</v>
      </c>
      <c r="E36" s="1">
        <v>43753</v>
      </c>
      <c r="F36">
        <v>0</v>
      </c>
      <c r="G36">
        <v>0</v>
      </c>
      <c r="H36" s="1">
        <v>43804</v>
      </c>
      <c r="I36" s="1">
        <v>43808</v>
      </c>
      <c r="J36" t="s">
        <v>19</v>
      </c>
      <c r="K36">
        <v>6.6</v>
      </c>
      <c r="L36">
        <v>1.19</v>
      </c>
      <c r="M36">
        <v>5.41</v>
      </c>
      <c r="N36">
        <v>-4</v>
      </c>
      <c r="O36">
        <v>-21.64</v>
      </c>
      <c r="P36" t="s">
        <v>20</v>
      </c>
      <c r="R36" t="s">
        <v>69</v>
      </c>
    </row>
    <row r="37" spans="1:18" ht="15">
      <c r="A37" t="s">
        <v>68</v>
      </c>
      <c r="B37">
        <v>1338</v>
      </c>
      <c r="C37" s="1">
        <v>43804</v>
      </c>
      <c r="D37" t="str">
        <f>"3223074"</f>
        <v>3223074</v>
      </c>
      <c r="E37" s="1">
        <v>43753</v>
      </c>
      <c r="F37">
        <v>0</v>
      </c>
      <c r="G37">
        <v>0</v>
      </c>
      <c r="H37" s="1">
        <v>43804</v>
      </c>
      <c r="I37" s="1">
        <v>43808</v>
      </c>
      <c r="J37" t="s">
        <v>19</v>
      </c>
      <c r="K37">
        <v>30</v>
      </c>
      <c r="L37">
        <v>5.41</v>
      </c>
      <c r="M37">
        <v>24.59</v>
      </c>
      <c r="N37">
        <v>-4</v>
      </c>
      <c r="O37">
        <v>-98.36</v>
      </c>
      <c r="P37" t="s">
        <v>20</v>
      </c>
      <c r="R37" t="s">
        <v>69</v>
      </c>
    </row>
    <row r="38" spans="1:18" ht="15">
      <c r="A38" t="s">
        <v>68</v>
      </c>
      <c r="B38">
        <v>1337</v>
      </c>
      <c r="C38" s="1">
        <v>43804</v>
      </c>
      <c r="D38" t="str">
        <f>"3223074"</f>
        <v>3223074</v>
      </c>
      <c r="E38" s="1">
        <v>43753</v>
      </c>
      <c r="F38">
        <v>0</v>
      </c>
      <c r="G38">
        <v>0</v>
      </c>
      <c r="H38" s="1">
        <v>43804</v>
      </c>
      <c r="I38" s="1">
        <v>43808</v>
      </c>
      <c r="J38" t="s">
        <v>19</v>
      </c>
      <c r="K38">
        <v>6.6</v>
      </c>
      <c r="L38">
        <v>1.19</v>
      </c>
      <c r="M38">
        <v>5.41</v>
      </c>
      <c r="N38">
        <v>-4</v>
      </c>
      <c r="O38">
        <v>-21.64</v>
      </c>
      <c r="P38" t="s">
        <v>20</v>
      </c>
      <c r="R38" t="s">
        <v>69</v>
      </c>
    </row>
    <row r="39" spans="1:18" ht="15">
      <c r="A39" t="s">
        <v>70</v>
      </c>
      <c r="B39">
        <v>1114</v>
      </c>
      <c r="C39" s="1">
        <v>43742</v>
      </c>
      <c r="D39" t="s">
        <v>71</v>
      </c>
      <c r="E39" s="1">
        <v>43717</v>
      </c>
      <c r="F39">
        <v>0</v>
      </c>
      <c r="G39">
        <v>0</v>
      </c>
      <c r="H39" s="1">
        <v>43742</v>
      </c>
      <c r="I39" s="1">
        <v>43747</v>
      </c>
      <c r="J39" t="s">
        <v>19</v>
      </c>
      <c r="K39" s="2">
        <v>3672.2</v>
      </c>
      <c r="L39">
        <v>662.2</v>
      </c>
      <c r="M39" s="2">
        <v>3010</v>
      </c>
      <c r="N39">
        <v>-5</v>
      </c>
      <c r="O39" s="2">
        <v>-15050</v>
      </c>
      <c r="P39" t="s">
        <v>20</v>
      </c>
      <c r="R39" t="s">
        <v>72</v>
      </c>
    </row>
    <row r="40" spans="1:18" ht="15">
      <c r="A40" t="s">
        <v>47</v>
      </c>
      <c r="B40">
        <v>1115</v>
      </c>
      <c r="C40" s="1">
        <v>43742</v>
      </c>
      <c r="D40" t="str">
        <f>"000832"</f>
        <v>000832</v>
      </c>
      <c r="E40" s="1">
        <v>43708</v>
      </c>
      <c r="F40">
        <v>0</v>
      </c>
      <c r="G40">
        <v>0</v>
      </c>
      <c r="H40" s="1">
        <v>43742</v>
      </c>
      <c r="I40" s="1">
        <v>43747</v>
      </c>
      <c r="J40" t="s">
        <v>19</v>
      </c>
      <c r="K40" s="2">
        <v>3680.29</v>
      </c>
      <c r="L40">
        <v>663.66</v>
      </c>
      <c r="M40" s="2">
        <v>3016.63</v>
      </c>
      <c r="N40">
        <v>-5</v>
      </c>
      <c r="O40" s="2">
        <v>-15083.15</v>
      </c>
      <c r="P40" t="s">
        <v>20</v>
      </c>
      <c r="R40" t="s">
        <v>48</v>
      </c>
    </row>
    <row r="41" spans="1:18" ht="15">
      <c r="A41" t="s">
        <v>73</v>
      </c>
      <c r="B41">
        <v>1207</v>
      </c>
      <c r="C41" s="1">
        <v>43767</v>
      </c>
      <c r="D41" t="s">
        <v>74</v>
      </c>
      <c r="E41" s="1">
        <v>43738</v>
      </c>
      <c r="F41">
        <v>0</v>
      </c>
      <c r="G41">
        <v>0</v>
      </c>
      <c r="H41" s="1">
        <v>43767</v>
      </c>
      <c r="I41" s="1">
        <v>43772</v>
      </c>
      <c r="J41" t="s">
        <v>19</v>
      </c>
      <c r="K41">
        <v>19.66</v>
      </c>
      <c r="L41">
        <v>3.55</v>
      </c>
      <c r="M41">
        <v>16.11</v>
      </c>
      <c r="N41">
        <v>-5</v>
      </c>
      <c r="O41">
        <v>-80.55</v>
      </c>
      <c r="P41" t="s">
        <v>20</v>
      </c>
      <c r="R41" t="s">
        <v>75</v>
      </c>
    </row>
    <row r="42" spans="1:18" ht="15">
      <c r="A42" t="s">
        <v>73</v>
      </c>
      <c r="B42">
        <v>1208</v>
      </c>
      <c r="C42" s="1">
        <v>43767</v>
      </c>
      <c r="D42" t="s">
        <v>74</v>
      </c>
      <c r="E42" s="1">
        <v>43738</v>
      </c>
      <c r="F42">
        <v>0</v>
      </c>
      <c r="G42">
        <v>0</v>
      </c>
      <c r="H42" s="1">
        <v>43767</v>
      </c>
      <c r="I42" s="1">
        <v>43772</v>
      </c>
      <c r="J42" t="s">
        <v>19</v>
      </c>
      <c r="K42">
        <v>94.45</v>
      </c>
      <c r="L42">
        <v>17.03</v>
      </c>
      <c r="M42">
        <v>77.42</v>
      </c>
      <c r="N42">
        <v>-5</v>
      </c>
      <c r="O42">
        <v>-387.1</v>
      </c>
      <c r="P42" t="s">
        <v>20</v>
      </c>
      <c r="R42" t="s">
        <v>75</v>
      </c>
    </row>
    <row r="43" spans="1:18" ht="15">
      <c r="A43" t="s">
        <v>76</v>
      </c>
      <c r="B43">
        <v>1116</v>
      </c>
      <c r="C43" s="1">
        <v>43742</v>
      </c>
      <c r="D43" t="s">
        <v>77</v>
      </c>
      <c r="E43" s="1">
        <v>43708</v>
      </c>
      <c r="F43">
        <v>0</v>
      </c>
      <c r="G43">
        <v>0</v>
      </c>
      <c r="H43" s="1">
        <v>43742</v>
      </c>
      <c r="I43" s="1">
        <v>43747</v>
      </c>
      <c r="J43" t="s">
        <v>19</v>
      </c>
      <c r="K43" s="2">
        <v>1645</v>
      </c>
      <c r="L43">
        <v>0</v>
      </c>
      <c r="M43" s="2">
        <v>1645</v>
      </c>
      <c r="N43">
        <v>-5</v>
      </c>
      <c r="O43" s="2">
        <v>-8225</v>
      </c>
      <c r="P43" t="s">
        <v>20</v>
      </c>
      <c r="R43" t="s">
        <v>78</v>
      </c>
    </row>
    <row r="44" spans="1:18" ht="15">
      <c r="A44" t="s">
        <v>79</v>
      </c>
      <c r="B44">
        <v>1118</v>
      </c>
      <c r="C44" s="1">
        <v>43742</v>
      </c>
      <c r="D44" t="s">
        <v>80</v>
      </c>
      <c r="E44" s="1">
        <v>43708</v>
      </c>
      <c r="F44">
        <v>0</v>
      </c>
      <c r="G44">
        <v>0</v>
      </c>
      <c r="H44" s="1">
        <v>43742</v>
      </c>
      <c r="I44" s="1">
        <v>43748</v>
      </c>
      <c r="J44" t="s">
        <v>19</v>
      </c>
      <c r="K44">
        <v>256.2</v>
      </c>
      <c r="L44">
        <v>46.2</v>
      </c>
      <c r="M44">
        <v>210</v>
      </c>
      <c r="N44">
        <v>-6</v>
      </c>
      <c r="O44" s="2">
        <v>-1260</v>
      </c>
      <c r="P44" t="s">
        <v>20</v>
      </c>
      <c r="R44" t="s">
        <v>17</v>
      </c>
    </row>
    <row r="45" spans="1:18" ht="15">
      <c r="A45" t="s">
        <v>47</v>
      </c>
      <c r="B45">
        <v>1327</v>
      </c>
      <c r="C45" s="1">
        <v>43801</v>
      </c>
      <c r="D45" t="str">
        <f>"001036"</f>
        <v>001036</v>
      </c>
      <c r="E45" s="1">
        <v>43769</v>
      </c>
      <c r="F45">
        <v>0</v>
      </c>
      <c r="G45">
        <v>0</v>
      </c>
      <c r="H45" s="1">
        <v>43801</v>
      </c>
      <c r="I45" s="1">
        <v>43807</v>
      </c>
      <c r="J45" t="s">
        <v>19</v>
      </c>
      <c r="K45" s="2">
        <v>3099.81</v>
      </c>
      <c r="L45">
        <v>558.98</v>
      </c>
      <c r="M45" s="2">
        <v>2540.83</v>
      </c>
      <c r="N45">
        <v>-6</v>
      </c>
      <c r="O45" s="2">
        <v>-15244.98</v>
      </c>
      <c r="P45" t="s">
        <v>20</v>
      </c>
      <c r="R45" t="s">
        <v>48</v>
      </c>
    </row>
    <row r="46" spans="1:18" ht="15">
      <c r="A46" t="s">
        <v>47</v>
      </c>
      <c r="B46">
        <v>1122</v>
      </c>
      <c r="C46" s="1">
        <v>43742</v>
      </c>
      <c r="D46" t="str">
        <f>"000873"</f>
        <v>000873</v>
      </c>
      <c r="E46" s="1">
        <v>43708</v>
      </c>
      <c r="F46">
        <v>0</v>
      </c>
      <c r="G46">
        <v>0</v>
      </c>
      <c r="H46" s="1">
        <v>43742</v>
      </c>
      <c r="I46" s="1">
        <v>43748</v>
      </c>
      <c r="J46" t="s">
        <v>19</v>
      </c>
      <c r="K46" s="2">
        <v>14890.05</v>
      </c>
      <c r="L46">
        <v>0</v>
      </c>
      <c r="M46" s="2">
        <v>14890.05</v>
      </c>
      <c r="N46">
        <v>-6</v>
      </c>
      <c r="O46" s="2">
        <v>-89340.3</v>
      </c>
      <c r="P46" t="s">
        <v>20</v>
      </c>
      <c r="R46" t="s">
        <v>48</v>
      </c>
    </row>
    <row r="47" spans="1:18" ht="15">
      <c r="A47" t="s">
        <v>47</v>
      </c>
      <c r="B47">
        <v>1328</v>
      </c>
      <c r="C47" s="1">
        <v>43801</v>
      </c>
      <c r="D47" t="str">
        <f>"001079"</f>
        <v>001079</v>
      </c>
      <c r="E47" s="1">
        <v>43769</v>
      </c>
      <c r="F47">
        <v>0</v>
      </c>
      <c r="G47">
        <v>0</v>
      </c>
      <c r="H47" s="1">
        <v>43801</v>
      </c>
      <c r="I47" s="1">
        <v>43807</v>
      </c>
      <c r="J47" t="s">
        <v>19</v>
      </c>
      <c r="K47" s="2">
        <v>16146.5</v>
      </c>
      <c r="L47">
        <v>0</v>
      </c>
      <c r="M47" s="2">
        <v>16146.5</v>
      </c>
      <c r="N47">
        <v>-6</v>
      </c>
      <c r="O47" s="2">
        <v>-96879</v>
      </c>
      <c r="P47" t="s">
        <v>20</v>
      </c>
      <c r="R47" t="s">
        <v>48</v>
      </c>
    </row>
    <row r="48" spans="1:18" ht="15">
      <c r="A48" t="s">
        <v>81</v>
      </c>
      <c r="B48">
        <v>1326</v>
      </c>
      <c r="C48" s="1">
        <v>43801</v>
      </c>
      <c r="D48" t="str">
        <f>"000472"</f>
        <v>000472</v>
      </c>
      <c r="E48" s="1">
        <v>43769</v>
      </c>
      <c r="F48">
        <v>0</v>
      </c>
      <c r="G48">
        <v>0</v>
      </c>
      <c r="H48" s="1">
        <v>43801</v>
      </c>
      <c r="I48" s="1">
        <v>43807</v>
      </c>
      <c r="J48" t="s">
        <v>19</v>
      </c>
      <c r="K48">
        <v>540.51</v>
      </c>
      <c r="L48">
        <v>97.47</v>
      </c>
      <c r="M48">
        <v>443.04</v>
      </c>
      <c r="N48">
        <v>-6</v>
      </c>
      <c r="O48" s="2">
        <v>-2658.24</v>
      </c>
      <c r="P48" t="s">
        <v>20</v>
      </c>
      <c r="R48" t="s">
        <v>82</v>
      </c>
    </row>
    <row r="49" spans="1:18" ht="15">
      <c r="A49" t="s">
        <v>81</v>
      </c>
      <c r="B49">
        <v>1117</v>
      </c>
      <c r="C49" s="1">
        <v>43742</v>
      </c>
      <c r="D49" t="str">
        <f>"000388"</f>
        <v>000388</v>
      </c>
      <c r="E49" s="1">
        <v>43708</v>
      </c>
      <c r="F49">
        <v>0</v>
      </c>
      <c r="G49">
        <v>0</v>
      </c>
      <c r="H49" s="1">
        <v>43742</v>
      </c>
      <c r="I49" s="1">
        <v>43748</v>
      </c>
      <c r="J49" t="s">
        <v>19</v>
      </c>
      <c r="K49">
        <v>642.6</v>
      </c>
      <c r="L49">
        <v>115.88</v>
      </c>
      <c r="M49">
        <v>526.72</v>
      </c>
      <c r="N49">
        <v>-6</v>
      </c>
      <c r="O49" s="2">
        <v>-3160.32</v>
      </c>
      <c r="P49" t="s">
        <v>20</v>
      </c>
      <c r="R49" t="s">
        <v>82</v>
      </c>
    </row>
    <row r="50" spans="1:18" ht="15">
      <c r="A50" t="s">
        <v>73</v>
      </c>
      <c r="B50">
        <v>1112</v>
      </c>
      <c r="C50" s="1">
        <v>43739</v>
      </c>
      <c r="D50" t="s">
        <v>83</v>
      </c>
      <c r="E50" s="1">
        <v>43708</v>
      </c>
      <c r="F50">
        <v>0</v>
      </c>
      <c r="G50">
        <v>0</v>
      </c>
      <c r="H50" s="1">
        <v>43739</v>
      </c>
      <c r="I50" s="1">
        <v>43745</v>
      </c>
      <c r="J50" t="s">
        <v>19</v>
      </c>
      <c r="K50">
        <v>169.11</v>
      </c>
      <c r="L50">
        <v>30.5</v>
      </c>
      <c r="M50">
        <v>138.61</v>
      </c>
      <c r="N50">
        <v>-6</v>
      </c>
      <c r="O50">
        <v>-831.66</v>
      </c>
      <c r="P50" t="s">
        <v>20</v>
      </c>
      <c r="R50" t="s">
        <v>75</v>
      </c>
    </row>
    <row r="51" spans="1:18" ht="15">
      <c r="A51" t="s">
        <v>76</v>
      </c>
      <c r="B51">
        <v>1209</v>
      </c>
      <c r="C51" s="1">
        <v>43767</v>
      </c>
      <c r="D51" t="s">
        <v>84</v>
      </c>
      <c r="E51" s="1">
        <v>43738</v>
      </c>
      <c r="F51">
        <v>0</v>
      </c>
      <c r="G51">
        <v>0</v>
      </c>
      <c r="H51" s="1">
        <v>43767</v>
      </c>
      <c r="I51" s="1">
        <v>43773</v>
      </c>
      <c r="J51" t="s">
        <v>19</v>
      </c>
      <c r="K51">
        <v>745</v>
      </c>
      <c r="L51">
        <v>0</v>
      </c>
      <c r="M51">
        <v>745</v>
      </c>
      <c r="N51">
        <v>-6</v>
      </c>
      <c r="O51" s="2">
        <v>-4470</v>
      </c>
      <c r="P51" t="s">
        <v>20</v>
      </c>
      <c r="R51" t="s">
        <v>78</v>
      </c>
    </row>
    <row r="52" spans="1:18" ht="15">
      <c r="A52" t="s">
        <v>85</v>
      </c>
      <c r="B52">
        <v>1120</v>
      </c>
      <c r="C52" s="1">
        <v>43742</v>
      </c>
      <c r="D52" t="str">
        <f>"0150020190000183200"</f>
        <v>0150020190000183200</v>
      </c>
      <c r="E52" s="1">
        <v>43706</v>
      </c>
      <c r="F52">
        <v>0</v>
      </c>
      <c r="G52">
        <v>0</v>
      </c>
      <c r="H52" s="1">
        <v>43742</v>
      </c>
      <c r="I52" s="1">
        <v>43749</v>
      </c>
      <c r="J52" t="s">
        <v>19</v>
      </c>
      <c r="K52">
        <v>304.38</v>
      </c>
      <c r="L52">
        <v>27.67</v>
      </c>
      <c r="M52">
        <v>276.71</v>
      </c>
      <c r="N52">
        <v>-7</v>
      </c>
      <c r="O52" s="2">
        <v>-1936.97</v>
      </c>
      <c r="P52" t="s">
        <v>20</v>
      </c>
      <c r="R52" t="s">
        <v>86</v>
      </c>
    </row>
    <row r="53" spans="1:18" ht="15">
      <c r="A53" t="s">
        <v>87</v>
      </c>
      <c r="B53">
        <v>1216</v>
      </c>
      <c r="C53" s="1">
        <v>43777</v>
      </c>
      <c r="D53" t="s">
        <v>88</v>
      </c>
      <c r="E53" s="1">
        <v>43753</v>
      </c>
      <c r="F53">
        <v>0</v>
      </c>
      <c r="G53">
        <v>0</v>
      </c>
      <c r="H53" s="1">
        <v>43777</v>
      </c>
      <c r="I53" s="1">
        <v>43784</v>
      </c>
      <c r="J53" t="s">
        <v>19</v>
      </c>
      <c r="K53" s="2">
        <v>12768.15</v>
      </c>
      <c r="L53" s="2">
        <v>2302.45</v>
      </c>
      <c r="M53" s="2">
        <v>10465.7</v>
      </c>
      <c r="N53">
        <v>-7</v>
      </c>
      <c r="O53" s="2">
        <v>-73259.9</v>
      </c>
      <c r="P53" t="s">
        <v>20</v>
      </c>
      <c r="R53" t="s">
        <v>69</v>
      </c>
    </row>
    <row r="54" spans="1:18" ht="15">
      <c r="A54" t="s">
        <v>89</v>
      </c>
      <c r="B54">
        <v>1331</v>
      </c>
      <c r="C54" s="1">
        <v>43803</v>
      </c>
      <c r="D54" t="s">
        <v>90</v>
      </c>
      <c r="E54" s="1">
        <v>43780</v>
      </c>
      <c r="F54">
        <v>0</v>
      </c>
      <c r="G54">
        <v>0</v>
      </c>
      <c r="H54" s="1">
        <v>43803</v>
      </c>
      <c r="I54" s="1">
        <v>43810</v>
      </c>
      <c r="J54" t="s">
        <v>19</v>
      </c>
      <c r="K54" s="2">
        <v>2438</v>
      </c>
      <c r="L54">
        <v>0</v>
      </c>
      <c r="M54" s="2">
        <v>2438</v>
      </c>
      <c r="N54">
        <v>-7</v>
      </c>
      <c r="O54" s="2">
        <v>-17066</v>
      </c>
      <c r="P54" t="s">
        <v>20</v>
      </c>
      <c r="R54" t="s">
        <v>23</v>
      </c>
    </row>
    <row r="55" spans="1:18" ht="15">
      <c r="A55" t="s">
        <v>73</v>
      </c>
      <c r="B55">
        <v>1317</v>
      </c>
      <c r="C55" s="1">
        <v>43796</v>
      </c>
      <c r="D55" t="s">
        <v>91</v>
      </c>
      <c r="E55" s="1">
        <v>43769</v>
      </c>
      <c r="F55">
        <v>0</v>
      </c>
      <c r="G55">
        <v>0</v>
      </c>
      <c r="H55" s="1">
        <v>43796</v>
      </c>
      <c r="I55" s="1">
        <v>43804</v>
      </c>
      <c r="J55" t="s">
        <v>19</v>
      </c>
      <c r="K55">
        <v>135.74</v>
      </c>
      <c r="L55">
        <v>24.48</v>
      </c>
      <c r="M55">
        <v>111.26</v>
      </c>
      <c r="N55">
        <v>-8</v>
      </c>
      <c r="O55">
        <v>-890.08</v>
      </c>
      <c r="P55" t="s">
        <v>20</v>
      </c>
      <c r="R55" t="s">
        <v>75</v>
      </c>
    </row>
    <row r="56" spans="1:18" ht="15">
      <c r="A56" t="s">
        <v>49</v>
      </c>
      <c r="B56">
        <v>1119</v>
      </c>
      <c r="C56" s="1">
        <v>43742</v>
      </c>
      <c r="D56" t="s">
        <v>92</v>
      </c>
      <c r="E56" s="1">
        <v>43719</v>
      </c>
      <c r="F56">
        <v>0</v>
      </c>
      <c r="G56">
        <v>0</v>
      </c>
      <c r="H56" s="1">
        <v>43742</v>
      </c>
      <c r="I56" s="1">
        <v>43751</v>
      </c>
      <c r="J56" t="s">
        <v>19</v>
      </c>
      <c r="K56">
        <v>137.15</v>
      </c>
      <c r="L56">
        <v>24.73</v>
      </c>
      <c r="M56">
        <v>112.42</v>
      </c>
      <c r="N56">
        <v>-9</v>
      </c>
      <c r="O56" s="2">
        <v>-1011.78</v>
      </c>
      <c r="P56" t="s">
        <v>20</v>
      </c>
      <c r="R56" t="s">
        <v>51</v>
      </c>
    </row>
    <row r="57" spans="1:18" ht="15">
      <c r="A57" t="s">
        <v>49</v>
      </c>
      <c r="B57">
        <v>1119</v>
      </c>
      <c r="C57" s="1">
        <v>43742</v>
      </c>
      <c r="D57" t="s">
        <v>93</v>
      </c>
      <c r="E57" s="1">
        <v>43719</v>
      </c>
      <c r="F57">
        <v>0</v>
      </c>
      <c r="G57">
        <v>0</v>
      </c>
      <c r="H57" s="1">
        <v>43742</v>
      </c>
      <c r="I57" s="1">
        <v>43751</v>
      </c>
      <c r="J57" t="s">
        <v>19</v>
      </c>
      <c r="K57" s="2">
        <v>1034.19</v>
      </c>
      <c r="L57">
        <v>186.49</v>
      </c>
      <c r="M57">
        <v>847.7</v>
      </c>
      <c r="N57">
        <v>-9</v>
      </c>
      <c r="O57" s="2">
        <v>-7629.3</v>
      </c>
      <c r="P57" t="s">
        <v>20</v>
      </c>
      <c r="R57" t="s">
        <v>51</v>
      </c>
    </row>
    <row r="58" spans="1:18" ht="15">
      <c r="A58" t="s">
        <v>94</v>
      </c>
      <c r="B58">
        <v>1332</v>
      </c>
      <c r="C58" s="1">
        <v>43803</v>
      </c>
      <c r="D58" t="str">
        <f>"943"</f>
        <v>943</v>
      </c>
      <c r="E58" s="1">
        <v>43769</v>
      </c>
      <c r="F58">
        <v>0</v>
      </c>
      <c r="G58">
        <v>0</v>
      </c>
      <c r="H58" s="1">
        <v>43803</v>
      </c>
      <c r="I58" s="1">
        <v>43812</v>
      </c>
      <c r="J58" t="s">
        <v>19</v>
      </c>
      <c r="K58">
        <v>30.5</v>
      </c>
      <c r="L58">
        <v>5.5</v>
      </c>
      <c r="M58">
        <v>25</v>
      </c>
      <c r="N58">
        <v>-9</v>
      </c>
      <c r="O58">
        <v>-225</v>
      </c>
      <c r="P58" t="s">
        <v>20</v>
      </c>
      <c r="R58" t="s">
        <v>48</v>
      </c>
    </row>
    <row r="59" spans="1:18" ht="15">
      <c r="A59" t="s">
        <v>81</v>
      </c>
      <c r="B59">
        <v>1210</v>
      </c>
      <c r="C59" s="1">
        <v>43767</v>
      </c>
      <c r="D59" t="str">
        <f>"000431"</f>
        <v>000431</v>
      </c>
      <c r="E59" s="1">
        <v>43738</v>
      </c>
      <c r="F59">
        <v>0</v>
      </c>
      <c r="G59">
        <v>0</v>
      </c>
      <c r="H59" s="1">
        <v>43767</v>
      </c>
      <c r="I59" s="1">
        <v>43776</v>
      </c>
      <c r="J59" t="s">
        <v>19</v>
      </c>
      <c r="K59">
        <v>452.35</v>
      </c>
      <c r="L59">
        <v>81.57</v>
      </c>
      <c r="M59">
        <v>370.78</v>
      </c>
      <c r="N59">
        <v>-9</v>
      </c>
      <c r="O59" s="2">
        <v>-3337.02</v>
      </c>
      <c r="P59" t="s">
        <v>20</v>
      </c>
      <c r="R59" t="s">
        <v>82</v>
      </c>
    </row>
    <row r="60" spans="1:18" ht="15">
      <c r="A60" t="s">
        <v>95</v>
      </c>
      <c r="B60">
        <v>1330</v>
      </c>
      <c r="C60" s="1">
        <v>43803</v>
      </c>
      <c r="D60" t="s">
        <v>96</v>
      </c>
      <c r="E60" s="1">
        <v>43780</v>
      </c>
      <c r="F60">
        <v>0</v>
      </c>
      <c r="G60">
        <v>0</v>
      </c>
      <c r="H60" s="1">
        <v>43803</v>
      </c>
      <c r="I60" s="1">
        <v>43812</v>
      </c>
      <c r="J60" t="s">
        <v>19</v>
      </c>
      <c r="K60">
        <v>402</v>
      </c>
      <c r="L60">
        <v>0</v>
      </c>
      <c r="M60">
        <v>402</v>
      </c>
      <c r="N60">
        <v>-9</v>
      </c>
      <c r="O60" s="2">
        <v>-3618</v>
      </c>
      <c r="P60" t="s">
        <v>20</v>
      </c>
      <c r="R60" t="s">
        <v>38</v>
      </c>
    </row>
    <row r="61" spans="1:18" ht="15">
      <c r="A61" t="s">
        <v>97</v>
      </c>
      <c r="B61">
        <v>1121</v>
      </c>
      <c r="C61" s="1">
        <v>43742</v>
      </c>
      <c r="D61" t="s">
        <v>98</v>
      </c>
      <c r="E61" s="1">
        <v>43720</v>
      </c>
      <c r="F61">
        <v>0</v>
      </c>
      <c r="G61">
        <v>0</v>
      </c>
      <c r="H61" s="1">
        <v>43742</v>
      </c>
      <c r="I61" s="1">
        <v>43752</v>
      </c>
      <c r="J61" t="s">
        <v>19</v>
      </c>
      <c r="K61">
        <v>372.33</v>
      </c>
      <c r="L61">
        <v>32.38</v>
      </c>
      <c r="M61">
        <v>339.95</v>
      </c>
      <c r="N61">
        <v>-10</v>
      </c>
      <c r="O61" s="2">
        <v>-3399.5</v>
      </c>
      <c r="P61" t="s">
        <v>20</v>
      </c>
      <c r="R61" t="s">
        <v>78</v>
      </c>
    </row>
    <row r="62" spans="1:18" ht="15">
      <c r="A62" t="s">
        <v>99</v>
      </c>
      <c r="B62">
        <v>1211</v>
      </c>
      <c r="C62" s="1">
        <v>43767</v>
      </c>
      <c r="D62" t="s">
        <v>100</v>
      </c>
      <c r="E62" s="1">
        <v>43725</v>
      </c>
      <c r="F62">
        <v>0</v>
      </c>
      <c r="G62">
        <v>0</v>
      </c>
      <c r="H62" s="1">
        <v>43767</v>
      </c>
      <c r="I62" s="1">
        <v>43777</v>
      </c>
      <c r="J62" t="s">
        <v>19</v>
      </c>
      <c r="K62">
        <v>120</v>
      </c>
      <c r="L62">
        <v>21.64</v>
      </c>
      <c r="M62">
        <v>98.36</v>
      </c>
      <c r="N62">
        <v>-10</v>
      </c>
      <c r="O62">
        <v>-983.6</v>
      </c>
      <c r="P62" t="s">
        <v>20</v>
      </c>
      <c r="R62" t="s">
        <v>101</v>
      </c>
    </row>
    <row r="63" spans="1:18" ht="15">
      <c r="A63" t="s">
        <v>102</v>
      </c>
      <c r="B63">
        <v>1333</v>
      </c>
      <c r="C63" s="1">
        <v>43803</v>
      </c>
      <c r="D63" t="s">
        <v>103</v>
      </c>
      <c r="E63" s="1">
        <v>43753</v>
      </c>
      <c r="F63">
        <v>0</v>
      </c>
      <c r="G63">
        <v>0</v>
      </c>
      <c r="H63" s="1">
        <v>43803</v>
      </c>
      <c r="I63" s="1">
        <v>43814</v>
      </c>
      <c r="J63" t="s">
        <v>19</v>
      </c>
      <c r="K63">
        <v>301.34</v>
      </c>
      <c r="L63">
        <v>54.34</v>
      </c>
      <c r="M63">
        <v>247</v>
      </c>
      <c r="N63">
        <v>-11</v>
      </c>
      <c r="O63" s="2">
        <v>-2717</v>
      </c>
      <c r="P63" t="s">
        <v>20</v>
      </c>
      <c r="R63" t="s">
        <v>33</v>
      </c>
    </row>
    <row r="64" spans="1:18" ht="15">
      <c r="A64" t="s">
        <v>104</v>
      </c>
      <c r="B64">
        <v>1307</v>
      </c>
      <c r="C64" s="1">
        <v>43788</v>
      </c>
      <c r="D64" t="str">
        <f>"100037"</f>
        <v>100037</v>
      </c>
      <c r="E64" s="1">
        <v>43755</v>
      </c>
      <c r="F64">
        <v>0</v>
      </c>
      <c r="G64">
        <v>0</v>
      </c>
      <c r="H64" s="1">
        <v>43788</v>
      </c>
      <c r="I64" s="1">
        <v>43799</v>
      </c>
      <c r="J64" t="s">
        <v>19</v>
      </c>
      <c r="K64" s="2">
        <v>3050</v>
      </c>
      <c r="L64">
        <v>550</v>
      </c>
      <c r="M64" s="2">
        <v>2500</v>
      </c>
      <c r="N64">
        <v>-11</v>
      </c>
      <c r="O64" s="2">
        <v>-27500</v>
      </c>
      <c r="P64" t="s">
        <v>20</v>
      </c>
      <c r="R64" t="s">
        <v>105</v>
      </c>
    </row>
    <row r="65" spans="1:18" ht="15">
      <c r="A65" t="s">
        <v>29</v>
      </c>
      <c r="B65">
        <v>1304</v>
      </c>
      <c r="C65" s="1">
        <v>43788</v>
      </c>
      <c r="D65" t="s">
        <v>106</v>
      </c>
      <c r="E65" s="1">
        <v>43749</v>
      </c>
      <c r="F65">
        <v>0</v>
      </c>
      <c r="G65">
        <v>0</v>
      </c>
      <c r="H65" s="1">
        <v>43788</v>
      </c>
      <c r="I65" s="1">
        <v>43799</v>
      </c>
      <c r="J65" t="s">
        <v>19</v>
      </c>
      <c r="K65">
        <v>793</v>
      </c>
      <c r="L65">
        <v>143</v>
      </c>
      <c r="M65">
        <v>650</v>
      </c>
      <c r="N65">
        <v>-11</v>
      </c>
      <c r="O65" s="2">
        <v>-7150</v>
      </c>
      <c r="P65" t="s">
        <v>20</v>
      </c>
      <c r="R65" t="s">
        <v>31</v>
      </c>
    </row>
    <row r="66" spans="1:18" ht="15">
      <c r="A66" t="s">
        <v>29</v>
      </c>
      <c r="B66">
        <v>1308</v>
      </c>
      <c r="C66" s="1">
        <v>43788</v>
      </c>
      <c r="D66" t="s">
        <v>107</v>
      </c>
      <c r="E66" s="1">
        <v>43756</v>
      </c>
      <c r="F66">
        <v>0</v>
      </c>
      <c r="G66">
        <v>0</v>
      </c>
      <c r="H66" s="1">
        <v>43788</v>
      </c>
      <c r="I66" s="1">
        <v>43799</v>
      </c>
      <c r="J66" t="s">
        <v>19</v>
      </c>
      <c r="K66">
        <v>976</v>
      </c>
      <c r="L66">
        <v>176</v>
      </c>
      <c r="M66">
        <v>800</v>
      </c>
      <c r="N66">
        <v>-11</v>
      </c>
      <c r="O66" s="2">
        <v>-8800</v>
      </c>
      <c r="P66" t="s">
        <v>20</v>
      </c>
      <c r="R66" t="s">
        <v>31</v>
      </c>
    </row>
    <row r="67" spans="1:18" ht="15">
      <c r="A67" t="s">
        <v>29</v>
      </c>
      <c r="B67">
        <v>1306</v>
      </c>
      <c r="C67" s="1">
        <v>43788</v>
      </c>
      <c r="D67" t="s">
        <v>108</v>
      </c>
      <c r="E67" s="1">
        <v>43749</v>
      </c>
      <c r="F67">
        <v>0</v>
      </c>
      <c r="G67">
        <v>0</v>
      </c>
      <c r="H67" s="1">
        <v>43788</v>
      </c>
      <c r="I67" s="1">
        <v>43799</v>
      </c>
      <c r="J67" t="s">
        <v>19</v>
      </c>
      <c r="K67">
        <v>439.2</v>
      </c>
      <c r="L67">
        <v>79.2</v>
      </c>
      <c r="M67">
        <v>360</v>
      </c>
      <c r="N67">
        <v>-11</v>
      </c>
      <c r="O67" s="2">
        <v>-3960</v>
      </c>
      <c r="P67" t="s">
        <v>20</v>
      </c>
      <c r="R67" t="s">
        <v>31</v>
      </c>
    </row>
    <row r="68" spans="1:18" ht="15">
      <c r="A68" t="s">
        <v>47</v>
      </c>
      <c r="B68">
        <v>1212</v>
      </c>
      <c r="C68" s="1">
        <v>43767</v>
      </c>
      <c r="D68" t="str">
        <f>"000934"</f>
        <v>000934</v>
      </c>
      <c r="E68" s="1">
        <v>43738</v>
      </c>
      <c r="F68">
        <v>0</v>
      </c>
      <c r="G68">
        <v>0</v>
      </c>
      <c r="H68" s="1">
        <v>43767</v>
      </c>
      <c r="I68" s="1">
        <v>43778</v>
      </c>
      <c r="J68" t="s">
        <v>19</v>
      </c>
      <c r="K68" s="2">
        <v>2585.19</v>
      </c>
      <c r="L68">
        <v>466.18</v>
      </c>
      <c r="M68" s="2">
        <v>2119.01</v>
      </c>
      <c r="N68">
        <v>-11</v>
      </c>
      <c r="O68" s="2">
        <v>-23309.11</v>
      </c>
      <c r="P68" t="s">
        <v>20</v>
      </c>
      <c r="R68" t="s">
        <v>48</v>
      </c>
    </row>
    <row r="69" spans="1:18" ht="15">
      <c r="A69" t="s">
        <v>109</v>
      </c>
      <c r="B69">
        <v>1305</v>
      </c>
      <c r="C69" s="1">
        <v>43788</v>
      </c>
      <c r="D69" t="str">
        <f>"411909512140"</f>
        <v>411909512140</v>
      </c>
      <c r="E69" s="1">
        <v>43748</v>
      </c>
      <c r="F69">
        <v>0</v>
      </c>
      <c r="G69">
        <v>0</v>
      </c>
      <c r="H69" s="1">
        <v>43788</v>
      </c>
      <c r="I69" s="1">
        <v>43799</v>
      </c>
      <c r="J69" t="s">
        <v>19</v>
      </c>
      <c r="K69">
        <v>36.17</v>
      </c>
      <c r="L69">
        <v>6.33</v>
      </c>
      <c r="M69">
        <v>29.84</v>
      </c>
      <c r="N69">
        <v>-11</v>
      </c>
      <c r="O69">
        <v>-328.24</v>
      </c>
      <c r="P69" t="s">
        <v>20</v>
      </c>
      <c r="R69" t="s">
        <v>33</v>
      </c>
    </row>
    <row r="70" spans="1:18" ht="15">
      <c r="A70" t="s">
        <v>109</v>
      </c>
      <c r="B70">
        <v>1303</v>
      </c>
      <c r="C70" s="1">
        <v>43788</v>
      </c>
      <c r="D70" t="str">
        <f>"411909512139"</f>
        <v>411909512139</v>
      </c>
      <c r="E70" s="1">
        <v>43748</v>
      </c>
      <c r="F70">
        <v>0</v>
      </c>
      <c r="G70">
        <v>0</v>
      </c>
      <c r="H70" s="1">
        <v>43788</v>
      </c>
      <c r="I70" s="1">
        <v>43799</v>
      </c>
      <c r="J70" t="s">
        <v>19</v>
      </c>
      <c r="K70">
        <v>25.64</v>
      </c>
      <c r="L70">
        <v>4.62</v>
      </c>
      <c r="M70">
        <v>21.02</v>
      </c>
      <c r="N70">
        <v>-11</v>
      </c>
      <c r="O70">
        <v>-231.22</v>
      </c>
      <c r="P70" t="s">
        <v>20</v>
      </c>
      <c r="R70" t="s">
        <v>33</v>
      </c>
    </row>
    <row r="71" spans="1:18" ht="15">
      <c r="A71" t="s">
        <v>109</v>
      </c>
      <c r="B71">
        <v>1310</v>
      </c>
      <c r="C71" s="1">
        <v>43788</v>
      </c>
      <c r="D71" t="str">
        <f>"411909418824"</f>
        <v>411909418824</v>
      </c>
      <c r="E71" s="1">
        <v>43748</v>
      </c>
      <c r="F71">
        <v>0</v>
      </c>
      <c r="G71">
        <v>0</v>
      </c>
      <c r="H71" s="1">
        <v>43788</v>
      </c>
      <c r="I71" s="1">
        <v>43799</v>
      </c>
      <c r="J71" t="s">
        <v>19</v>
      </c>
      <c r="K71">
        <v>756.77</v>
      </c>
      <c r="L71">
        <v>135.6</v>
      </c>
      <c r="M71">
        <v>621.17</v>
      </c>
      <c r="N71">
        <v>-11</v>
      </c>
      <c r="O71" s="2">
        <v>-6832.87</v>
      </c>
      <c r="P71" t="s">
        <v>20</v>
      </c>
      <c r="R71" t="s">
        <v>33</v>
      </c>
    </row>
    <row r="72" spans="1:18" ht="15">
      <c r="A72" t="s">
        <v>109</v>
      </c>
      <c r="B72">
        <v>1310</v>
      </c>
      <c r="C72" s="1">
        <v>43788</v>
      </c>
      <c r="D72" t="str">
        <f>"411909512141"</f>
        <v>411909512141</v>
      </c>
      <c r="E72" s="1">
        <v>43748</v>
      </c>
      <c r="F72">
        <v>0</v>
      </c>
      <c r="G72">
        <v>0</v>
      </c>
      <c r="H72" s="1">
        <v>43788</v>
      </c>
      <c r="I72" s="1">
        <v>43799</v>
      </c>
      <c r="J72" t="s">
        <v>19</v>
      </c>
      <c r="K72">
        <v>261.34</v>
      </c>
      <c r="L72">
        <v>46.59</v>
      </c>
      <c r="M72">
        <v>214.75</v>
      </c>
      <c r="N72">
        <v>-11</v>
      </c>
      <c r="O72" s="2">
        <v>-2362.25</v>
      </c>
      <c r="P72" t="s">
        <v>20</v>
      </c>
      <c r="R72" t="s">
        <v>33</v>
      </c>
    </row>
    <row r="73" spans="1:18" ht="15">
      <c r="A73" t="s">
        <v>56</v>
      </c>
      <c r="B73">
        <v>1309</v>
      </c>
      <c r="C73" s="1">
        <v>43788</v>
      </c>
      <c r="D73" t="str">
        <f>"6900002977"</f>
        <v>6900002977</v>
      </c>
      <c r="E73" s="1">
        <v>43753</v>
      </c>
      <c r="F73">
        <v>0</v>
      </c>
      <c r="G73">
        <v>0</v>
      </c>
      <c r="H73" s="1">
        <v>43788</v>
      </c>
      <c r="I73" s="1">
        <v>43799</v>
      </c>
      <c r="J73" t="s">
        <v>19</v>
      </c>
      <c r="K73" s="2">
        <v>1188</v>
      </c>
      <c r="L73">
        <v>45.69</v>
      </c>
      <c r="M73" s="2">
        <v>1142.31</v>
      </c>
      <c r="N73">
        <v>-11</v>
      </c>
      <c r="O73" s="2">
        <v>-12565.41</v>
      </c>
      <c r="P73" t="s">
        <v>20</v>
      </c>
      <c r="R73" t="s">
        <v>23</v>
      </c>
    </row>
    <row r="74" spans="1:18" ht="15">
      <c r="A74" t="s">
        <v>49</v>
      </c>
      <c r="B74">
        <v>1124</v>
      </c>
      <c r="C74" s="1">
        <v>43752</v>
      </c>
      <c r="D74" t="s">
        <v>110</v>
      </c>
      <c r="E74" s="1">
        <v>43725</v>
      </c>
      <c r="F74">
        <v>0</v>
      </c>
      <c r="G74">
        <v>0</v>
      </c>
      <c r="H74" s="1">
        <v>43752</v>
      </c>
      <c r="I74" s="1">
        <v>43764</v>
      </c>
      <c r="J74" t="s">
        <v>19</v>
      </c>
      <c r="K74" s="2">
        <v>1043.5</v>
      </c>
      <c r="L74">
        <v>188.17</v>
      </c>
      <c r="M74">
        <v>855.33</v>
      </c>
      <c r="N74">
        <v>-12</v>
      </c>
      <c r="O74" s="2">
        <v>-10263.96</v>
      </c>
      <c r="P74" t="s">
        <v>20</v>
      </c>
      <c r="R74" t="s">
        <v>51</v>
      </c>
    </row>
    <row r="75" spans="1:18" ht="15">
      <c r="A75" t="s">
        <v>49</v>
      </c>
      <c r="B75">
        <v>1124</v>
      </c>
      <c r="C75" s="1">
        <v>43752</v>
      </c>
      <c r="D75" t="s">
        <v>111</v>
      </c>
      <c r="E75" s="1">
        <v>43725</v>
      </c>
      <c r="F75">
        <v>0</v>
      </c>
      <c r="G75">
        <v>0</v>
      </c>
      <c r="H75" s="1">
        <v>43752</v>
      </c>
      <c r="I75" s="1">
        <v>43764</v>
      </c>
      <c r="J75" t="s">
        <v>19</v>
      </c>
      <c r="K75">
        <v>138.4</v>
      </c>
      <c r="L75">
        <v>24.96</v>
      </c>
      <c r="M75">
        <v>113.44</v>
      </c>
      <c r="N75">
        <v>-12</v>
      </c>
      <c r="O75" s="2">
        <v>-1361.28</v>
      </c>
      <c r="P75" t="s">
        <v>20</v>
      </c>
      <c r="R75" t="s">
        <v>51</v>
      </c>
    </row>
    <row r="76" spans="1:18" ht="15">
      <c r="A76" t="s">
        <v>53</v>
      </c>
      <c r="B76">
        <v>1353</v>
      </c>
      <c r="C76" s="1">
        <v>43809</v>
      </c>
      <c r="D76" t="s">
        <v>112</v>
      </c>
      <c r="E76" s="1">
        <v>43790</v>
      </c>
      <c r="F76">
        <v>0</v>
      </c>
      <c r="G76">
        <v>0</v>
      </c>
      <c r="H76" s="1">
        <v>43809</v>
      </c>
      <c r="I76" s="1">
        <v>43821</v>
      </c>
      <c r="J76" t="s">
        <v>19</v>
      </c>
      <c r="K76">
        <v>352</v>
      </c>
      <c r="L76">
        <v>0</v>
      </c>
      <c r="M76">
        <v>352</v>
      </c>
      <c r="N76">
        <v>-12</v>
      </c>
      <c r="O76" s="2">
        <v>-4224</v>
      </c>
      <c r="P76" t="s">
        <v>20</v>
      </c>
      <c r="R76" t="s">
        <v>55</v>
      </c>
    </row>
    <row r="77" spans="1:18" ht="15">
      <c r="A77" t="s">
        <v>113</v>
      </c>
      <c r="B77">
        <v>1349</v>
      </c>
      <c r="C77" s="1">
        <v>43809</v>
      </c>
      <c r="D77" t="s">
        <v>114</v>
      </c>
      <c r="E77" s="1">
        <v>43790</v>
      </c>
      <c r="F77">
        <v>0</v>
      </c>
      <c r="G77">
        <v>0</v>
      </c>
      <c r="H77" s="1">
        <v>43809</v>
      </c>
      <c r="I77" s="1">
        <v>43821</v>
      </c>
      <c r="J77" t="s">
        <v>19</v>
      </c>
      <c r="K77" s="2">
        <v>41545.11</v>
      </c>
      <c r="L77" s="2">
        <v>4254.11</v>
      </c>
      <c r="M77" s="2">
        <v>37291</v>
      </c>
      <c r="N77">
        <v>-12</v>
      </c>
      <c r="O77" s="2">
        <v>-447492</v>
      </c>
      <c r="P77" t="s">
        <v>20</v>
      </c>
      <c r="R77" t="s">
        <v>48</v>
      </c>
    </row>
    <row r="78" spans="1:18" ht="15">
      <c r="A78" t="s">
        <v>113</v>
      </c>
      <c r="B78">
        <v>1348</v>
      </c>
      <c r="C78" s="1">
        <v>43809</v>
      </c>
      <c r="D78" t="s">
        <v>115</v>
      </c>
      <c r="E78" s="1">
        <v>43790</v>
      </c>
      <c r="F78">
        <v>0</v>
      </c>
      <c r="G78">
        <v>0</v>
      </c>
      <c r="H78" s="1">
        <v>43809</v>
      </c>
      <c r="I78" s="1">
        <v>43821</v>
      </c>
      <c r="J78" t="s">
        <v>19</v>
      </c>
      <c r="K78" s="2">
        <v>30629.14</v>
      </c>
      <c r="L78" s="2">
        <v>3078.45</v>
      </c>
      <c r="M78" s="2">
        <v>27550.69</v>
      </c>
      <c r="N78">
        <v>-12</v>
      </c>
      <c r="O78" s="2">
        <v>-330608.28</v>
      </c>
      <c r="P78" t="s">
        <v>20</v>
      </c>
      <c r="R78" t="s">
        <v>48</v>
      </c>
    </row>
    <row r="79" spans="1:18" ht="15">
      <c r="A79" t="s">
        <v>113</v>
      </c>
      <c r="B79">
        <v>1351</v>
      </c>
      <c r="C79" s="1">
        <v>43809</v>
      </c>
      <c r="D79" t="s">
        <v>116</v>
      </c>
      <c r="E79" s="1">
        <v>43790</v>
      </c>
      <c r="F79">
        <v>0</v>
      </c>
      <c r="G79">
        <v>0</v>
      </c>
      <c r="H79" s="1">
        <v>43809</v>
      </c>
      <c r="I79" s="1">
        <v>43821</v>
      </c>
      <c r="J79" t="s">
        <v>19</v>
      </c>
      <c r="K79" s="2">
        <v>23262.64</v>
      </c>
      <c r="L79" s="2">
        <v>2353.43</v>
      </c>
      <c r="M79" s="2">
        <v>20909.21</v>
      </c>
      <c r="N79">
        <v>-12</v>
      </c>
      <c r="O79" s="2">
        <v>-250910.52</v>
      </c>
      <c r="P79" t="s">
        <v>20</v>
      </c>
      <c r="R79" t="s">
        <v>48</v>
      </c>
    </row>
    <row r="80" spans="1:18" ht="15">
      <c r="A80" t="s">
        <v>113</v>
      </c>
      <c r="B80">
        <v>1350</v>
      </c>
      <c r="C80" s="1">
        <v>43809</v>
      </c>
      <c r="D80" t="s">
        <v>117</v>
      </c>
      <c r="E80" s="1">
        <v>43790</v>
      </c>
      <c r="F80">
        <v>0</v>
      </c>
      <c r="G80">
        <v>0</v>
      </c>
      <c r="H80" s="1">
        <v>43809</v>
      </c>
      <c r="I80" s="1">
        <v>43821</v>
      </c>
      <c r="J80" t="s">
        <v>19</v>
      </c>
      <c r="K80" s="2">
        <v>61222.45</v>
      </c>
      <c r="L80" s="2">
        <v>6153.64</v>
      </c>
      <c r="M80" s="2">
        <v>55068.81</v>
      </c>
      <c r="N80">
        <v>-12</v>
      </c>
      <c r="O80" s="2">
        <v>-660825.72</v>
      </c>
      <c r="P80" t="s">
        <v>20</v>
      </c>
      <c r="R80" t="s">
        <v>48</v>
      </c>
    </row>
    <row r="81" spans="1:18" ht="15">
      <c r="A81" t="s">
        <v>18</v>
      </c>
      <c r="B81">
        <v>1220</v>
      </c>
      <c r="C81" s="1">
        <v>43777</v>
      </c>
      <c r="D81" t="str">
        <f>"19902923"</f>
        <v>19902923</v>
      </c>
      <c r="E81" s="1">
        <v>43754</v>
      </c>
      <c r="F81">
        <v>0</v>
      </c>
      <c r="G81">
        <v>0</v>
      </c>
      <c r="H81" s="1">
        <v>43777</v>
      </c>
      <c r="I81" s="1">
        <v>43790</v>
      </c>
      <c r="J81" t="s">
        <v>19</v>
      </c>
      <c r="K81" s="2">
        <v>4920.56</v>
      </c>
      <c r="L81">
        <v>0</v>
      </c>
      <c r="M81" s="2">
        <v>4920.56</v>
      </c>
      <c r="N81">
        <v>-13</v>
      </c>
      <c r="O81" s="2">
        <v>-63967.28</v>
      </c>
      <c r="P81" t="s">
        <v>20</v>
      </c>
      <c r="R81" t="s">
        <v>23</v>
      </c>
    </row>
    <row r="82" spans="1:18" ht="15">
      <c r="A82" t="s">
        <v>18</v>
      </c>
      <c r="B82">
        <v>1221</v>
      </c>
      <c r="C82" s="1">
        <v>43777</v>
      </c>
      <c r="D82" t="str">
        <f>"19902922"</f>
        <v>19902922</v>
      </c>
      <c r="E82" s="1">
        <v>43754</v>
      </c>
      <c r="F82">
        <v>0</v>
      </c>
      <c r="G82">
        <v>0</v>
      </c>
      <c r="H82" s="1">
        <v>43777</v>
      </c>
      <c r="I82" s="1">
        <v>43790</v>
      </c>
      <c r="J82" t="s">
        <v>19</v>
      </c>
      <c r="K82" s="2">
        <v>4920.56</v>
      </c>
      <c r="L82">
        <v>0</v>
      </c>
      <c r="M82" s="2">
        <v>4920.56</v>
      </c>
      <c r="N82">
        <v>-13</v>
      </c>
      <c r="O82" s="2">
        <v>-63967.28</v>
      </c>
      <c r="P82" t="s">
        <v>20</v>
      </c>
      <c r="R82" t="s">
        <v>23</v>
      </c>
    </row>
    <row r="83" spans="1:18" ht="15">
      <c r="A83" t="s">
        <v>53</v>
      </c>
      <c r="B83">
        <v>1217</v>
      </c>
      <c r="C83" s="1">
        <v>43777</v>
      </c>
      <c r="D83" t="s">
        <v>118</v>
      </c>
      <c r="E83" s="1">
        <v>43762</v>
      </c>
      <c r="F83">
        <v>0</v>
      </c>
      <c r="G83">
        <v>0</v>
      </c>
      <c r="H83" s="1">
        <v>43777</v>
      </c>
      <c r="I83" s="1">
        <v>43793</v>
      </c>
      <c r="J83" t="s">
        <v>19</v>
      </c>
      <c r="K83">
        <v>702</v>
      </c>
      <c r="L83">
        <v>0</v>
      </c>
      <c r="M83">
        <v>702</v>
      </c>
      <c r="N83">
        <v>-16</v>
      </c>
      <c r="O83" s="2">
        <v>-11232</v>
      </c>
      <c r="P83" t="s">
        <v>20</v>
      </c>
      <c r="R83" t="s">
        <v>55</v>
      </c>
    </row>
    <row r="84" spans="1:18" ht="15">
      <c r="A84" t="s">
        <v>119</v>
      </c>
      <c r="B84">
        <v>1134</v>
      </c>
      <c r="C84" s="1">
        <v>43752</v>
      </c>
      <c r="D84" s="3">
        <v>24139</v>
      </c>
      <c r="E84" s="1">
        <v>43704</v>
      </c>
      <c r="F84">
        <v>0</v>
      </c>
      <c r="G84">
        <v>0</v>
      </c>
      <c r="H84" s="1">
        <v>43752</v>
      </c>
      <c r="I84" s="1">
        <v>43769</v>
      </c>
      <c r="J84" t="s">
        <v>19</v>
      </c>
      <c r="K84" s="2">
        <v>2562</v>
      </c>
      <c r="L84">
        <v>462</v>
      </c>
      <c r="M84" s="2">
        <v>2100</v>
      </c>
      <c r="N84">
        <v>-17</v>
      </c>
      <c r="O84" s="2">
        <v>-35700</v>
      </c>
      <c r="P84" t="s">
        <v>20</v>
      </c>
      <c r="R84" t="s">
        <v>38</v>
      </c>
    </row>
    <row r="85" spans="1:18" ht="15">
      <c r="A85" t="s">
        <v>120</v>
      </c>
      <c r="B85">
        <v>1129</v>
      </c>
      <c r="C85" s="1">
        <v>43752</v>
      </c>
      <c r="D85" t="s">
        <v>121</v>
      </c>
      <c r="E85" s="1">
        <v>43683</v>
      </c>
      <c r="F85">
        <v>0</v>
      </c>
      <c r="G85">
        <v>0</v>
      </c>
      <c r="H85" s="1">
        <v>43752</v>
      </c>
      <c r="I85" s="1">
        <v>43769</v>
      </c>
      <c r="J85" t="s">
        <v>19</v>
      </c>
      <c r="K85">
        <v>66.06</v>
      </c>
      <c r="L85">
        <v>11.91</v>
      </c>
      <c r="M85">
        <v>54.15</v>
      </c>
      <c r="N85">
        <v>-17</v>
      </c>
      <c r="O85">
        <v>-920.55</v>
      </c>
      <c r="P85" t="s">
        <v>20</v>
      </c>
      <c r="R85" t="s">
        <v>28</v>
      </c>
    </row>
    <row r="86" spans="1:18" ht="15">
      <c r="A86" t="s">
        <v>120</v>
      </c>
      <c r="B86">
        <v>1218</v>
      </c>
      <c r="C86" s="1">
        <v>43777</v>
      </c>
      <c r="D86" t="s">
        <v>122</v>
      </c>
      <c r="E86" s="1">
        <v>43691</v>
      </c>
      <c r="F86">
        <v>0</v>
      </c>
      <c r="G86">
        <v>0</v>
      </c>
      <c r="H86" s="1">
        <v>43777</v>
      </c>
      <c r="I86" s="1">
        <v>43794</v>
      </c>
      <c r="J86" t="s">
        <v>19</v>
      </c>
      <c r="K86">
        <v>929.67</v>
      </c>
      <c r="L86">
        <v>50.88</v>
      </c>
      <c r="M86">
        <v>878.79</v>
      </c>
      <c r="N86">
        <v>-17</v>
      </c>
      <c r="O86" s="2">
        <v>-14939.43</v>
      </c>
      <c r="P86" t="s">
        <v>20</v>
      </c>
      <c r="R86" t="s">
        <v>28</v>
      </c>
    </row>
    <row r="87" spans="1:18" ht="15">
      <c r="A87" t="s">
        <v>120</v>
      </c>
      <c r="B87">
        <v>1129</v>
      </c>
      <c r="C87" s="1">
        <v>43752</v>
      </c>
      <c r="D87" t="s">
        <v>123</v>
      </c>
      <c r="E87" s="1">
        <v>43683</v>
      </c>
      <c r="F87">
        <v>0</v>
      </c>
      <c r="G87">
        <v>0</v>
      </c>
      <c r="H87" s="1">
        <v>43752</v>
      </c>
      <c r="I87" s="1">
        <v>43769</v>
      </c>
      <c r="J87" t="s">
        <v>19</v>
      </c>
      <c r="K87">
        <v>9.8</v>
      </c>
      <c r="L87">
        <v>1.77</v>
      </c>
      <c r="M87">
        <v>8.03</v>
      </c>
      <c r="N87">
        <v>-17</v>
      </c>
      <c r="O87">
        <v>-136.51</v>
      </c>
      <c r="P87" t="s">
        <v>20</v>
      </c>
      <c r="R87" t="s">
        <v>28</v>
      </c>
    </row>
    <row r="88" spans="1:18" ht="15">
      <c r="A88" t="s">
        <v>120</v>
      </c>
      <c r="B88">
        <v>1129</v>
      </c>
      <c r="C88" s="1">
        <v>43752</v>
      </c>
      <c r="D88" t="s">
        <v>124</v>
      </c>
      <c r="E88" s="1">
        <v>43683</v>
      </c>
      <c r="F88">
        <v>0</v>
      </c>
      <c r="G88">
        <v>0</v>
      </c>
      <c r="H88" s="1">
        <v>43752</v>
      </c>
      <c r="I88" s="1">
        <v>43769</v>
      </c>
      <c r="J88" t="s">
        <v>19</v>
      </c>
      <c r="K88">
        <v>9.87</v>
      </c>
      <c r="L88">
        <v>1.78</v>
      </c>
      <c r="M88">
        <v>8.09</v>
      </c>
      <c r="N88">
        <v>-17</v>
      </c>
      <c r="O88">
        <v>-137.53</v>
      </c>
      <c r="P88" t="s">
        <v>20</v>
      </c>
      <c r="R88" t="s">
        <v>28</v>
      </c>
    </row>
    <row r="89" spans="1:18" ht="15">
      <c r="A89" t="s">
        <v>36</v>
      </c>
      <c r="B89">
        <v>1132</v>
      </c>
      <c r="C89" s="1">
        <v>43752</v>
      </c>
      <c r="D89" t="s">
        <v>125</v>
      </c>
      <c r="E89" s="1">
        <v>43712</v>
      </c>
      <c r="F89">
        <v>0</v>
      </c>
      <c r="G89">
        <v>0</v>
      </c>
      <c r="H89" s="1">
        <v>43752</v>
      </c>
      <c r="I89" s="1">
        <v>43769</v>
      </c>
      <c r="J89" t="s">
        <v>19</v>
      </c>
      <c r="K89">
        <v>61</v>
      </c>
      <c r="L89">
        <v>11</v>
      </c>
      <c r="M89">
        <v>50</v>
      </c>
      <c r="N89">
        <v>-17</v>
      </c>
      <c r="O89">
        <v>-850</v>
      </c>
      <c r="P89" t="s">
        <v>20</v>
      </c>
      <c r="R89" t="s">
        <v>38</v>
      </c>
    </row>
    <row r="90" spans="1:18" ht="15">
      <c r="A90" t="s">
        <v>59</v>
      </c>
      <c r="B90">
        <v>1133</v>
      </c>
      <c r="C90" s="1">
        <v>43752</v>
      </c>
      <c r="D90" t="s">
        <v>126</v>
      </c>
      <c r="E90" s="1">
        <v>43719</v>
      </c>
      <c r="F90">
        <v>0</v>
      </c>
      <c r="G90">
        <v>0</v>
      </c>
      <c r="H90" s="1">
        <v>43752</v>
      </c>
      <c r="I90" s="1">
        <v>43769</v>
      </c>
      <c r="J90" t="s">
        <v>19</v>
      </c>
      <c r="K90" s="2">
        <v>2440</v>
      </c>
      <c r="L90">
        <v>440</v>
      </c>
      <c r="M90" s="2">
        <v>2000</v>
      </c>
      <c r="N90">
        <v>-17</v>
      </c>
      <c r="O90" s="2">
        <v>-34000</v>
      </c>
      <c r="P90" t="s">
        <v>20</v>
      </c>
      <c r="R90" t="s">
        <v>61</v>
      </c>
    </row>
    <row r="91" spans="1:18" ht="15">
      <c r="A91" t="s">
        <v>59</v>
      </c>
      <c r="B91">
        <v>1136</v>
      </c>
      <c r="C91" s="1">
        <v>43752</v>
      </c>
      <c r="D91" t="s">
        <v>127</v>
      </c>
      <c r="E91" s="1">
        <v>43719</v>
      </c>
      <c r="F91">
        <v>0</v>
      </c>
      <c r="G91">
        <v>0</v>
      </c>
      <c r="H91" s="1">
        <v>43752</v>
      </c>
      <c r="I91" s="1">
        <v>43769</v>
      </c>
      <c r="J91" t="s">
        <v>19</v>
      </c>
      <c r="K91" s="2">
        <v>10389.52</v>
      </c>
      <c r="L91" s="2">
        <v>1873.52</v>
      </c>
      <c r="M91" s="2">
        <v>8516</v>
      </c>
      <c r="N91">
        <v>-17</v>
      </c>
      <c r="O91" s="2">
        <v>-144772</v>
      </c>
      <c r="P91" t="s">
        <v>20</v>
      </c>
      <c r="R91" t="s">
        <v>61</v>
      </c>
    </row>
    <row r="92" spans="1:18" ht="15">
      <c r="A92" t="s">
        <v>39</v>
      </c>
      <c r="B92">
        <v>1130</v>
      </c>
      <c r="C92" s="1">
        <v>43752</v>
      </c>
      <c r="D92" t="s">
        <v>128</v>
      </c>
      <c r="E92" s="1">
        <v>43713</v>
      </c>
      <c r="F92">
        <v>0</v>
      </c>
      <c r="G92">
        <v>0</v>
      </c>
      <c r="H92" s="1">
        <v>43752</v>
      </c>
      <c r="I92" s="1">
        <v>43769</v>
      </c>
      <c r="J92" t="s">
        <v>19</v>
      </c>
      <c r="K92" s="2">
        <v>2320.07</v>
      </c>
      <c r="L92">
        <v>32.79</v>
      </c>
      <c r="M92" s="2">
        <v>2287.28</v>
      </c>
      <c r="N92">
        <v>-17</v>
      </c>
      <c r="O92" s="2">
        <v>-38883.76</v>
      </c>
      <c r="P92" t="s">
        <v>20</v>
      </c>
      <c r="R92" t="s">
        <v>41</v>
      </c>
    </row>
    <row r="93" spans="1:18" ht="15">
      <c r="A93" t="s">
        <v>129</v>
      </c>
      <c r="B93">
        <v>1135</v>
      </c>
      <c r="C93" s="1">
        <v>43752</v>
      </c>
      <c r="D93" t="s">
        <v>130</v>
      </c>
      <c r="E93" s="1">
        <v>43678</v>
      </c>
      <c r="F93">
        <v>0</v>
      </c>
      <c r="G93">
        <v>0</v>
      </c>
      <c r="H93" s="1">
        <v>43752</v>
      </c>
      <c r="I93" s="1">
        <v>43769</v>
      </c>
      <c r="J93" t="s">
        <v>19</v>
      </c>
      <c r="K93">
        <v>625</v>
      </c>
      <c r="L93">
        <v>0</v>
      </c>
      <c r="M93">
        <v>625</v>
      </c>
      <c r="N93">
        <v>-17</v>
      </c>
      <c r="O93" s="2">
        <v>-10625</v>
      </c>
      <c r="P93" t="s">
        <v>20</v>
      </c>
      <c r="R93" t="s">
        <v>86</v>
      </c>
    </row>
    <row r="94" spans="1:18" ht="15">
      <c r="A94" t="s">
        <v>97</v>
      </c>
      <c r="B94">
        <v>1356</v>
      </c>
      <c r="C94" s="1">
        <v>43809</v>
      </c>
      <c r="D94" t="s">
        <v>131</v>
      </c>
      <c r="E94" s="1">
        <v>43794</v>
      </c>
      <c r="F94">
        <v>0</v>
      </c>
      <c r="G94">
        <v>0</v>
      </c>
      <c r="H94" s="1">
        <v>43809</v>
      </c>
      <c r="I94" s="1">
        <v>43826</v>
      </c>
      <c r="J94" t="s">
        <v>19</v>
      </c>
      <c r="K94">
        <v>385.27</v>
      </c>
      <c r="L94">
        <v>33.5</v>
      </c>
      <c r="M94">
        <v>351.77</v>
      </c>
      <c r="N94">
        <v>-17</v>
      </c>
      <c r="O94" s="2">
        <v>-5980.09</v>
      </c>
      <c r="P94" t="s">
        <v>20</v>
      </c>
      <c r="R94" t="s">
        <v>78</v>
      </c>
    </row>
    <row r="95" spans="1:18" ht="15">
      <c r="A95" t="s">
        <v>109</v>
      </c>
      <c r="B95">
        <v>1125</v>
      </c>
      <c r="C95" s="1">
        <v>43752</v>
      </c>
      <c r="D95" t="str">
        <f>"411908427754"</f>
        <v>411908427754</v>
      </c>
      <c r="E95" s="1">
        <v>43718</v>
      </c>
      <c r="F95">
        <v>0</v>
      </c>
      <c r="G95">
        <v>0</v>
      </c>
      <c r="H95" s="1">
        <v>43752</v>
      </c>
      <c r="I95" s="1">
        <v>43769</v>
      </c>
      <c r="J95" t="s">
        <v>19</v>
      </c>
      <c r="K95">
        <v>240.38</v>
      </c>
      <c r="L95">
        <v>43.35</v>
      </c>
      <c r="M95">
        <v>197.03</v>
      </c>
      <c r="N95">
        <v>-17</v>
      </c>
      <c r="O95" s="2">
        <v>-3349.51</v>
      </c>
      <c r="P95" t="s">
        <v>20</v>
      </c>
      <c r="R95" t="s">
        <v>33</v>
      </c>
    </row>
    <row r="96" spans="1:18" ht="15">
      <c r="A96" t="s">
        <v>109</v>
      </c>
      <c r="B96">
        <v>1125</v>
      </c>
      <c r="C96" s="1">
        <v>43752</v>
      </c>
      <c r="D96" t="str">
        <f>"411908375992"</f>
        <v>411908375992</v>
      </c>
      <c r="E96" s="1">
        <v>43718</v>
      </c>
      <c r="F96">
        <v>0</v>
      </c>
      <c r="G96">
        <v>0</v>
      </c>
      <c r="H96" s="1">
        <v>43752</v>
      </c>
      <c r="I96" s="1">
        <v>43769</v>
      </c>
      <c r="J96" t="s">
        <v>19</v>
      </c>
      <c r="K96" s="2">
        <v>1986.71</v>
      </c>
      <c r="L96">
        <v>358.26</v>
      </c>
      <c r="M96" s="2">
        <v>1628.45</v>
      </c>
      <c r="N96">
        <v>-17</v>
      </c>
      <c r="O96" s="2">
        <v>-27683.65</v>
      </c>
      <c r="P96" t="s">
        <v>20</v>
      </c>
      <c r="R96" t="s">
        <v>33</v>
      </c>
    </row>
    <row r="97" spans="1:18" ht="15">
      <c r="A97" t="s">
        <v>109</v>
      </c>
      <c r="B97">
        <v>1127</v>
      </c>
      <c r="C97" s="1">
        <v>43752</v>
      </c>
      <c r="D97" t="str">
        <f>"411908427753"</f>
        <v>411908427753</v>
      </c>
      <c r="E97" s="1">
        <v>43718</v>
      </c>
      <c r="F97">
        <v>0</v>
      </c>
      <c r="G97">
        <v>0</v>
      </c>
      <c r="H97" s="1">
        <v>43752</v>
      </c>
      <c r="I97" s="1">
        <v>43769</v>
      </c>
      <c r="J97" t="s">
        <v>19</v>
      </c>
      <c r="K97">
        <v>35.37</v>
      </c>
      <c r="L97">
        <v>6.38</v>
      </c>
      <c r="M97">
        <v>28.99</v>
      </c>
      <c r="N97">
        <v>-17</v>
      </c>
      <c r="O97">
        <v>-492.83</v>
      </c>
      <c r="P97" t="s">
        <v>20</v>
      </c>
      <c r="R97" t="s">
        <v>33</v>
      </c>
    </row>
    <row r="98" spans="1:18" ht="15">
      <c r="A98" t="s">
        <v>109</v>
      </c>
      <c r="B98">
        <v>1126</v>
      </c>
      <c r="C98" s="1">
        <v>43752</v>
      </c>
      <c r="D98" t="str">
        <f>"411908427752"</f>
        <v>411908427752</v>
      </c>
      <c r="E98" s="1">
        <v>43718</v>
      </c>
      <c r="F98">
        <v>0</v>
      </c>
      <c r="G98">
        <v>0</v>
      </c>
      <c r="H98" s="1">
        <v>43752</v>
      </c>
      <c r="I98" s="1">
        <v>43769</v>
      </c>
      <c r="J98" t="s">
        <v>19</v>
      </c>
      <c r="K98">
        <v>25.64</v>
      </c>
      <c r="L98">
        <v>4.62</v>
      </c>
      <c r="M98">
        <v>21.02</v>
      </c>
      <c r="N98">
        <v>-17</v>
      </c>
      <c r="O98">
        <v>-357.34</v>
      </c>
      <c r="P98" t="s">
        <v>20</v>
      </c>
      <c r="R98" t="s">
        <v>33</v>
      </c>
    </row>
    <row r="99" spans="1:18" ht="15">
      <c r="A99" t="s">
        <v>56</v>
      </c>
      <c r="B99">
        <v>1128</v>
      </c>
      <c r="C99" s="1">
        <v>43752</v>
      </c>
      <c r="D99" t="str">
        <f>"6900002669"</f>
        <v>6900002669</v>
      </c>
      <c r="E99" s="1">
        <v>43723</v>
      </c>
      <c r="F99">
        <v>0</v>
      </c>
      <c r="G99">
        <v>0</v>
      </c>
      <c r="H99" s="1">
        <v>43752</v>
      </c>
      <c r="I99" s="1">
        <v>43769</v>
      </c>
      <c r="J99" t="s">
        <v>19</v>
      </c>
      <c r="K99">
        <v>189</v>
      </c>
      <c r="L99">
        <v>7.27</v>
      </c>
      <c r="M99">
        <v>181.73</v>
      </c>
      <c r="N99">
        <v>-17</v>
      </c>
      <c r="O99" s="2">
        <v>-3089.41</v>
      </c>
      <c r="P99" t="s">
        <v>20</v>
      </c>
      <c r="R99" t="s">
        <v>23</v>
      </c>
    </row>
    <row r="100" spans="1:18" ht="15">
      <c r="A100" t="s">
        <v>132</v>
      </c>
      <c r="B100">
        <v>1131</v>
      </c>
      <c r="C100" s="1">
        <v>43752</v>
      </c>
      <c r="D100" t="s">
        <v>133</v>
      </c>
      <c r="E100" s="1">
        <v>43738</v>
      </c>
      <c r="F100">
        <v>0</v>
      </c>
      <c r="G100">
        <v>0</v>
      </c>
      <c r="H100" s="1">
        <v>43752</v>
      </c>
      <c r="I100" s="1">
        <v>43769</v>
      </c>
      <c r="J100" t="s">
        <v>19</v>
      </c>
      <c r="K100">
        <v>129.32</v>
      </c>
      <c r="L100">
        <v>23.32</v>
      </c>
      <c r="M100">
        <v>106</v>
      </c>
      <c r="N100">
        <v>-17</v>
      </c>
      <c r="O100" s="2">
        <v>-1802</v>
      </c>
      <c r="P100" t="s">
        <v>20</v>
      </c>
      <c r="R100" t="s">
        <v>17</v>
      </c>
    </row>
    <row r="101" spans="1:18" ht="15">
      <c r="A101" t="s">
        <v>113</v>
      </c>
      <c r="B101">
        <v>1346</v>
      </c>
      <c r="C101" s="1">
        <v>43809</v>
      </c>
      <c r="D101" t="s">
        <v>134</v>
      </c>
      <c r="E101" s="1">
        <v>43797</v>
      </c>
      <c r="F101">
        <v>0</v>
      </c>
      <c r="G101">
        <v>0</v>
      </c>
      <c r="H101" s="1">
        <v>43809</v>
      </c>
      <c r="I101" s="1">
        <v>43827</v>
      </c>
      <c r="J101" t="s">
        <v>19</v>
      </c>
      <c r="K101" s="2">
        <v>12322</v>
      </c>
      <c r="L101" s="2">
        <v>2222</v>
      </c>
      <c r="M101" s="2">
        <v>10100</v>
      </c>
      <c r="N101">
        <v>-18</v>
      </c>
      <c r="O101" s="2">
        <v>-181800</v>
      </c>
      <c r="P101" t="s">
        <v>20</v>
      </c>
      <c r="R101" t="s">
        <v>48</v>
      </c>
    </row>
    <row r="102" spans="1:18" ht="15">
      <c r="A102" t="s">
        <v>113</v>
      </c>
      <c r="B102">
        <v>1347</v>
      </c>
      <c r="C102" s="1">
        <v>43809</v>
      </c>
      <c r="D102" t="s">
        <v>135</v>
      </c>
      <c r="E102" s="1">
        <v>43797</v>
      </c>
      <c r="F102">
        <v>0</v>
      </c>
      <c r="G102">
        <v>0</v>
      </c>
      <c r="H102" s="1">
        <v>43809</v>
      </c>
      <c r="I102" s="1">
        <v>43827</v>
      </c>
      <c r="J102" t="s">
        <v>19</v>
      </c>
      <c r="K102" s="2">
        <v>16942.75</v>
      </c>
      <c r="L102" s="2">
        <v>3055.25</v>
      </c>
      <c r="M102" s="2">
        <v>13887.5</v>
      </c>
      <c r="N102">
        <v>-18</v>
      </c>
      <c r="O102" s="2">
        <v>-249975</v>
      </c>
      <c r="P102" t="s">
        <v>20</v>
      </c>
      <c r="R102" t="s">
        <v>48</v>
      </c>
    </row>
    <row r="103" spans="1:18" ht="15">
      <c r="A103" t="s">
        <v>56</v>
      </c>
      <c r="B103">
        <v>1373</v>
      </c>
      <c r="C103" s="1">
        <v>43811</v>
      </c>
      <c r="D103" t="str">
        <f>"6900003321"</f>
        <v>6900003321</v>
      </c>
      <c r="E103" s="1">
        <v>43784</v>
      </c>
      <c r="F103">
        <v>0</v>
      </c>
      <c r="G103">
        <v>0</v>
      </c>
      <c r="H103" s="1">
        <v>43811</v>
      </c>
      <c r="I103" s="1">
        <v>43830</v>
      </c>
      <c r="J103" t="s">
        <v>19</v>
      </c>
      <c r="K103" s="2">
        <v>1058.4</v>
      </c>
      <c r="L103">
        <v>40.71</v>
      </c>
      <c r="M103" s="2">
        <v>1017.69</v>
      </c>
      <c r="N103">
        <v>-19</v>
      </c>
      <c r="O103" s="2">
        <v>-19336.11</v>
      </c>
      <c r="P103" t="s">
        <v>20</v>
      </c>
      <c r="R103" t="s">
        <v>23</v>
      </c>
    </row>
    <row r="104" spans="1:18" ht="15">
      <c r="A104" t="s">
        <v>136</v>
      </c>
      <c r="B104">
        <v>1357</v>
      </c>
      <c r="C104" s="1">
        <v>43809</v>
      </c>
      <c r="D104" t="s">
        <v>137</v>
      </c>
      <c r="E104" s="1">
        <v>43783</v>
      </c>
      <c r="F104">
        <v>0</v>
      </c>
      <c r="G104">
        <v>0</v>
      </c>
      <c r="H104" s="1">
        <v>43809</v>
      </c>
      <c r="I104" s="1">
        <v>43829</v>
      </c>
      <c r="J104" t="s">
        <v>19</v>
      </c>
      <c r="K104" s="2">
        <v>1342</v>
      </c>
      <c r="L104">
        <v>242</v>
      </c>
      <c r="M104" s="2">
        <v>1100</v>
      </c>
      <c r="N104">
        <v>-20</v>
      </c>
      <c r="O104" s="2">
        <v>-22000</v>
      </c>
      <c r="P104" t="s">
        <v>20</v>
      </c>
      <c r="R104" t="s">
        <v>138</v>
      </c>
    </row>
    <row r="105" spans="1:18" ht="15">
      <c r="A105" t="s">
        <v>102</v>
      </c>
      <c r="B105">
        <v>1354</v>
      </c>
      <c r="C105" s="1">
        <v>43809</v>
      </c>
      <c r="D105" t="s">
        <v>139</v>
      </c>
      <c r="E105" s="1">
        <v>43769</v>
      </c>
      <c r="F105">
        <v>0</v>
      </c>
      <c r="G105">
        <v>0</v>
      </c>
      <c r="H105" s="1">
        <v>43809</v>
      </c>
      <c r="I105" s="1">
        <v>43830</v>
      </c>
      <c r="J105" t="s">
        <v>19</v>
      </c>
      <c r="K105" s="2">
        <v>1198.26</v>
      </c>
      <c r="L105">
        <v>216.08</v>
      </c>
      <c r="M105">
        <v>982.18</v>
      </c>
      <c r="N105">
        <v>-21</v>
      </c>
      <c r="O105" s="2">
        <v>-20625.78</v>
      </c>
      <c r="P105" t="s">
        <v>20</v>
      </c>
      <c r="R105" t="s">
        <v>33</v>
      </c>
    </row>
    <row r="106" spans="1:18" ht="15">
      <c r="A106" t="s">
        <v>140</v>
      </c>
      <c r="B106">
        <v>1361</v>
      </c>
      <c r="C106" s="1">
        <v>43809</v>
      </c>
      <c r="D106" t="str">
        <f>"4199"</f>
        <v>4199</v>
      </c>
      <c r="E106" s="1">
        <v>43740</v>
      </c>
      <c r="F106">
        <v>0</v>
      </c>
      <c r="G106">
        <v>0</v>
      </c>
      <c r="H106" s="1">
        <v>43809</v>
      </c>
      <c r="I106" s="1">
        <v>43830</v>
      </c>
      <c r="J106" t="s">
        <v>19</v>
      </c>
      <c r="K106">
        <v>169.58</v>
      </c>
      <c r="L106">
        <v>30.58</v>
      </c>
      <c r="M106">
        <v>139</v>
      </c>
      <c r="N106">
        <v>-21</v>
      </c>
      <c r="O106" s="2">
        <v>-2919</v>
      </c>
      <c r="P106" t="s">
        <v>20</v>
      </c>
      <c r="R106" t="s">
        <v>72</v>
      </c>
    </row>
    <row r="107" spans="1:18" ht="15">
      <c r="A107" t="s">
        <v>140</v>
      </c>
      <c r="B107">
        <v>1360</v>
      </c>
      <c r="C107" s="1">
        <v>43809</v>
      </c>
      <c r="D107" t="str">
        <f>"4199"</f>
        <v>4199</v>
      </c>
      <c r="E107" s="1">
        <v>43740</v>
      </c>
      <c r="F107">
        <v>0</v>
      </c>
      <c r="G107">
        <v>0</v>
      </c>
      <c r="H107" s="1">
        <v>43809</v>
      </c>
      <c r="I107" s="1">
        <v>43830</v>
      </c>
      <c r="J107" t="s">
        <v>19</v>
      </c>
      <c r="K107" s="2">
        <v>2037.4</v>
      </c>
      <c r="L107">
        <v>367.4</v>
      </c>
      <c r="M107" s="2">
        <v>1670</v>
      </c>
      <c r="N107">
        <v>-21</v>
      </c>
      <c r="O107" s="2">
        <v>-35070</v>
      </c>
      <c r="P107" t="s">
        <v>20</v>
      </c>
      <c r="R107" t="s">
        <v>72</v>
      </c>
    </row>
    <row r="108" spans="1:18" ht="15">
      <c r="A108" t="s">
        <v>120</v>
      </c>
      <c r="B108">
        <v>1359</v>
      </c>
      <c r="C108" s="1">
        <v>43809</v>
      </c>
      <c r="D108" t="s">
        <v>141</v>
      </c>
      <c r="E108" s="1">
        <v>43745</v>
      </c>
      <c r="F108">
        <v>0</v>
      </c>
      <c r="G108">
        <v>0</v>
      </c>
      <c r="H108" s="1">
        <v>43809</v>
      </c>
      <c r="I108" s="1">
        <v>43830</v>
      </c>
      <c r="J108" t="s">
        <v>19</v>
      </c>
      <c r="K108">
        <v>15.9</v>
      </c>
      <c r="L108">
        <v>2.87</v>
      </c>
      <c r="M108">
        <v>13.03</v>
      </c>
      <c r="N108">
        <v>-21</v>
      </c>
      <c r="O108">
        <v>-273.63</v>
      </c>
      <c r="P108" t="s">
        <v>20</v>
      </c>
      <c r="R108" t="s">
        <v>28</v>
      </c>
    </row>
    <row r="109" spans="1:18" ht="15">
      <c r="A109" t="s">
        <v>120</v>
      </c>
      <c r="B109">
        <v>1359</v>
      </c>
      <c r="C109" s="1">
        <v>43809</v>
      </c>
      <c r="D109" t="s">
        <v>142</v>
      </c>
      <c r="E109" s="1">
        <v>43745</v>
      </c>
      <c r="F109">
        <v>0</v>
      </c>
      <c r="G109">
        <v>0</v>
      </c>
      <c r="H109" s="1">
        <v>43809</v>
      </c>
      <c r="I109" s="1">
        <v>43830</v>
      </c>
      <c r="J109" t="s">
        <v>19</v>
      </c>
      <c r="K109">
        <v>15.87</v>
      </c>
      <c r="L109">
        <v>2.86</v>
      </c>
      <c r="M109">
        <v>13.01</v>
      </c>
      <c r="N109">
        <v>-21</v>
      </c>
      <c r="O109">
        <v>-273.21</v>
      </c>
      <c r="P109" t="s">
        <v>20</v>
      </c>
      <c r="R109" t="s">
        <v>28</v>
      </c>
    </row>
    <row r="110" spans="1:18" ht="15">
      <c r="A110" t="s">
        <v>120</v>
      </c>
      <c r="B110">
        <v>1359</v>
      </c>
      <c r="C110" s="1">
        <v>43809</v>
      </c>
      <c r="D110" t="s">
        <v>143</v>
      </c>
      <c r="E110" s="1">
        <v>43745</v>
      </c>
      <c r="F110">
        <v>0</v>
      </c>
      <c r="G110">
        <v>0</v>
      </c>
      <c r="H110" s="1">
        <v>43809</v>
      </c>
      <c r="I110" s="1">
        <v>43830</v>
      </c>
      <c r="J110" t="s">
        <v>19</v>
      </c>
      <c r="K110">
        <v>62.99</v>
      </c>
      <c r="L110">
        <v>11.36</v>
      </c>
      <c r="M110">
        <v>51.63</v>
      </c>
      <c r="N110">
        <v>-21</v>
      </c>
      <c r="O110" s="2">
        <v>-1084.23</v>
      </c>
      <c r="P110" t="s">
        <v>20</v>
      </c>
      <c r="R110" t="s">
        <v>28</v>
      </c>
    </row>
    <row r="111" spans="1:18" ht="15">
      <c r="A111" t="s">
        <v>29</v>
      </c>
      <c r="B111">
        <v>1355</v>
      </c>
      <c r="C111" s="1">
        <v>43809</v>
      </c>
      <c r="D111" t="s">
        <v>144</v>
      </c>
      <c r="E111" s="1">
        <v>43791</v>
      </c>
      <c r="F111">
        <v>0</v>
      </c>
      <c r="G111">
        <v>0</v>
      </c>
      <c r="H111" s="1">
        <v>43809</v>
      </c>
      <c r="I111" s="1">
        <v>43830</v>
      </c>
      <c r="J111" t="s">
        <v>19</v>
      </c>
      <c r="K111">
        <v>707.6</v>
      </c>
      <c r="L111">
        <v>127.6</v>
      </c>
      <c r="M111">
        <v>580</v>
      </c>
      <c r="N111">
        <v>-21</v>
      </c>
      <c r="O111" s="2">
        <v>-12180</v>
      </c>
      <c r="P111" t="s">
        <v>20</v>
      </c>
      <c r="R111" t="s">
        <v>31</v>
      </c>
    </row>
    <row r="112" spans="1:18" ht="15">
      <c r="A112" t="s">
        <v>29</v>
      </c>
      <c r="B112">
        <v>1355</v>
      </c>
      <c r="C112" s="1">
        <v>43809</v>
      </c>
      <c r="D112" t="s">
        <v>145</v>
      </c>
      <c r="E112" s="1">
        <v>43796</v>
      </c>
      <c r="F112">
        <v>0</v>
      </c>
      <c r="G112">
        <v>0</v>
      </c>
      <c r="H112" s="1">
        <v>43809</v>
      </c>
      <c r="I112" s="1">
        <v>43830</v>
      </c>
      <c r="J112" t="s">
        <v>19</v>
      </c>
      <c r="K112">
        <v>707.6</v>
      </c>
      <c r="L112">
        <v>127.6</v>
      </c>
      <c r="M112">
        <v>580</v>
      </c>
      <c r="N112">
        <v>-21</v>
      </c>
      <c r="O112" s="2">
        <v>-12180</v>
      </c>
      <c r="P112" t="s">
        <v>20</v>
      </c>
      <c r="R112" t="s">
        <v>31</v>
      </c>
    </row>
    <row r="113" spans="1:18" ht="15">
      <c r="A113" t="s">
        <v>29</v>
      </c>
      <c r="B113">
        <v>1355</v>
      </c>
      <c r="C113" s="1">
        <v>43809</v>
      </c>
      <c r="D113" t="s">
        <v>146</v>
      </c>
      <c r="E113" s="1">
        <v>43798</v>
      </c>
      <c r="F113">
        <v>0</v>
      </c>
      <c r="G113">
        <v>0</v>
      </c>
      <c r="H113" s="1">
        <v>43809</v>
      </c>
      <c r="I113" s="1">
        <v>43830</v>
      </c>
      <c r="J113" t="s">
        <v>19</v>
      </c>
      <c r="K113">
        <v>707.6</v>
      </c>
      <c r="L113">
        <v>127.6</v>
      </c>
      <c r="M113">
        <v>580</v>
      </c>
      <c r="N113">
        <v>-21</v>
      </c>
      <c r="O113" s="2">
        <v>-12180</v>
      </c>
      <c r="P113" t="s">
        <v>20</v>
      </c>
      <c r="R113" t="s">
        <v>31</v>
      </c>
    </row>
    <row r="114" spans="1:18" ht="15">
      <c r="A114" t="s">
        <v>64</v>
      </c>
      <c r="B114">
        <v>1372</v>
      </c>
      <c r="C114" s="1">
        <v>43811</v>
      </c>
      <c r="D114" t="s">
        <v>147</v>
      </c>
      <c r="E114" s="1">
        <v>43799</v>
      </c>
      <c r="F114">
        <v>0</v>
      </c>
      <c r="G114">
        <v>0</v>
      </c>
      <c r="H114" s="1">
        <v>43811</v>
      </c>
      <c r="I114" s="1">
        <v>43832</v>
      </c>
      <c r="J114" t="s">
        <v>19</v>
      </c>
      <c r="K114" s="2">
        <v>2684</v>
      </c>
      <c r="L114">
        <v>484</v>
      </c>
      <c r="M114" s="2">
        <v>2200</v>
      </c>
      <c r="N114">
        <v>-21</v>
      </c>
      <c r="O114" s="2">
        <v>-46200</v>
      </c>
      <c r="P114" t="s">
        <v>20</v>
      </c>
      <c r="R114" t="s">
        <v>66</v>
      </c>
    </row>
    <row r="115" spans="1:18" ht="15">
      <c r="A115" t="s">
        <v>148</v>
      </c>
      <c r="B115">
        <v>1358</v>
      </c>
      <c r="C115" s="1">
        <v>43809</v>
      </c>
      <c r="D115" t="s">
        <v>149</v>
      </c>
      <c r="E115" s="1">
        <v>43797</v>
      </c>
      <c r="F115">
        <v>0</v>
      </c>
      <c r="G115">
        <v>0</v>
      </c>
      <c r="H115" s="1">
        <v>43809</v>
      </c>
      <c r="I115" s="1">
        <v>43830</v>
      </c>
      <c r="J115" t="s">
        <v>19</v>
      </c>
      <c r="K115">
        <v>170.24</v>
      </c>
      <c r="L115">
        <v>30.7</v>
      </c>
      <c r="M115">
        <v>139.54</v>
      </c>
      <c r="N115">
        <v>-21</v>
      </c>
      <c r="O115" s="2">
        <v>-2930.34</v>
      </c>
      <c r="P115" t="s">
        <v>20</v>
      </c>
      <c r="R115" t="s">
        <v>38</v>
      </c>
    </row>
    <row r="116" spans="1:18" ht="15">
      <c r="A116" t="s">
        <v>148</v>
      </c>
      <c r="B116">
        <v>1358</v>
      </c>
      <c r="C116" s="1">
        <v>43809</v>
      </c>
      <c r="D116" t="s">
        <v>150</v>
      </c>
      <c r="E116" s="1">
        <v>43797</v>
      </c>
      <c r="F116">
        <v>0</v>
      </c>
      <c r="G116">
        <v>0</v>
      </c>
      <c r="H116" s="1">
        <v>43809</v>
      </c>
      <c r="I116" s="1">
        <v>43830</v>
      </c>
      <c r="J116" t="s">
        <v>19</v>
      </c>
      <c r="K116">
        <v>477.23</v>
      </c>
      <c r="L116">
        <v>86.06</v>
      </c>
      <c r="M116">
        <v>391.17</v>
      </c>
      <c r="N116">
        <v>-21</v>
      </c>
      <c r="O116" s="2">
        <v>-8214.57</v>
      </c>
      <c r="P116" t="s">
        <v>20</v>
      </c>
      <c r="R116" t="s">
        <v>38</v>
      </c>
    </row>
    <row r="117" spans="1:18" ht="15">
      <c r="A117" t="s">
        <v>39</v>
      </c>
      <c r="B117">
        <v>1362</v>
      </c>
      <c r="C117" s="1">
        <v>43809</v>
      </c>
      <c r="D117" t="s">
        <v>151</v>
      </c>
      <c r="E117" s="1">
        <v>43771</v>
      </c>
      <c r="F117">
        <v>0</v>
      </c>
      <c r="G117">
        <v>0</v>
      </c>
      <c r="H117" s="1">
        <v>43809</v>
      </c>
      <c r="I117" s="1">
        <v>43830</v>
      </c>
      <c r="J117" t="s">
        <v>19</v>
      </c>
      <c r="K117" s="2">
        <v>1093.82</v>
      </c>
      <c r="L117">
        <v>15.44</v>
      </c>
      <c r="M117" s="2">
        <v>1078.38</v>
      </c>
      <c r="N117">
        <v>-21</v>
      </c>
      <c r="O117" s="2">
        <v>-22645.98</v>
      </c>
      <c r="P117" t="s">
        <v>20</v>
      </c>
      <c r="R117" t="s">
        <v>41</v>
      </c>
    </row>
    <row r="118" spans="1:18" ht="15">
      <c r="A118" t="s">
        <v>152</v>
      </c>
      <c r="B118">
        <v>1352</v>
      </c>
      <c r="C118" s="1">
        <v>43809</v>
      </c>
      <c r="D118" t="s">
        <v>153</v>
      </c>
      <c r="E118" s="1">
        <v>43800</v>
      </c>
      <c r="F118">
        <v>0</v>
      </c>
      <c r="G118">
        <v>0</v>
      </c>
      <c r="H118" s="1">
        <v>43809</v>
      </c>
      <c r="I118" s="1">
        <v>43830</v>
      </c>
      <c r="J118" t="s">
        <v>19</v>
      </c>
      <c r="K118" s="2">
        <v>13041.8</v>
      </c>
      <c r="L118" s="2">
        <v>2351.8</v>
      </c>
      <c r="M118" s="2">
        <v>10690</v>
      </c>
      <c r="N118">
        <v>-21</v>
      </c>
      <c r="O118" s="2">
        <v>-224490</v>
      </c>
      <c r="P118" t="s">
        <v>20</v>
      </c>
      <c r="R118" t="s">
        <v>82</v>
      </c>
    </row>
    <row r="119" spans="1:18" ht="15">
      <c r="A119" t="s">
        <v>76</v>
      </c>
      <c r="B119">
        <v>1448</v>
      </c>
      <c r="C119" s="1">
        <v>43812</v>
      </c>
      <c r="D119" t="s">
        <v>154</v>
      </c>
      <c r="E119" s="1">
        <v>43799</v>
      </c>
      <c r="F119">
        <v>0</v>
      </c>
      <c r="G119">
        <v>0</v>
      </c>
      <c r="H119" s="1">
        <v>43812</v>
      </c>
      <c r="I119" s="1">
        <v>43834</v>
      </c>
      <c r="J119" t="s">
        <v>19</v>
      </c>
      <c r="K119" s="2">
        <v>1755</v>
      </c>
      <c r="L119">
        <v>0</v>
      </c>
      <c r="M119" s="2">
        <v>1755</v>
      </c>
      <c r="N119">
        <v>-22</v>
      </c>
      <c r="O119" s="2">
        <v>-38610</v>
      </c>
      <c r="P119" t="s">
        <v>20</v>
      </c>
      <c r="R119" t="s">
        <v>78</v>
      </c>
    </row>
    <row r="120" spans="1:18" ht="15">
      <c r="A120" t="s">
        <v>155</v>
      </c>
      <c r="B120">
        <v>1363</v>
      </c>
      <c r="C120" s="1">
        <v>43809</v>
      </c>
      <c r="D120" t="s">
        <v>156</v>
      </c>
      <c r="E120" s="1">
        <v>43801</v>
      </c>
      <c r="F120">
        <v>0</v>
      </c>
      <c r="G120">
        <v>0</v>
      </c>
      <c r="H120" s="1">
        <v>43809</v>
      </c>
      <c r="I120" s="1">
        <v>43832</v>
      </c>
      <c r="J120" t="s">
        <v>19</v>
      </c>
      <c r="K120">
        <v>570.96</v>
      </c>
      <c r="L120">
        <v>0</v>
      </c>
      <c r="M120">
        <v>570.96</v>
      </c>
      <c r="N120">
        <v>-23</v>
      </c>
      <c r="O120" s="2">
        <v>-13132.08</v>
      </c>
      <c r="P120" t="s">
        <v>20</v>
      </c>
      <c r="R120" t="s">
        <v>157</v>
      </c>
    </row>
    <row r="121" spans="1:18" ht="15">
      <c r="A121" t="s">
        <v>158</v>
      </c>
      <c r="B121">
        <v>1371</v>
      </c>
      <c r="C121" s="1">
        <v>43811</v>
      </c>
      <c r="D121" t="s">
        <v>159</v>
      </c>
      <c r="E121" s="1">
        <v>43801</v>
      </c>
      <c r="F121">
        <v>0</v>
      </c>
      <c r="G121">
        <v>0</v>
      </c>
      <c r="H121" s="1">
        <v>43811</v>
      </c>
      <c r="I121" s="1">
        <v>43834</v>
      </c>
      <c r="J121" t="s">
        <v>19</v>
      </c>
      <c r="K121" s="2">
        <v>1200</v>
      </c>
      <c r="L121">
        <v>0</v>
      </c>
      <c r="M121" s="2">
        <v>1200</v>
      </c>
      <c r="N121">
        <v>-23</v>
      </c>
      <c r="O121" s="2">
        <v>-27600</v>
      </c>
      <c r="P121" t="s">
        <v>20</v>
      </c>
      <c r="R121" t="s">
        <v>78</v>
      </c>
    </row>
    <row r="122" spans="1:18" ht="15">
      <c r="A122" t="s">
        <v>160</v>
      </c>
      <c r="B122">
        <v>1335</v>
      </c>
      <c r="C122" s="1">
        <v>43803</v>
      </c>
      <c r="D122" t="s">
        <v>161</v>
      </c>
      <c r="E122" s="1">
        <v>43740</v>
      </c>
      <c r="F122">
        <v>0</v>
      </c>
      <c r="G122">
        <v>0</v>
      </c>
      <c r="H122" s="1">
        <v>43803</v>
      </c>
      <c r="I122" s="1">
        <v>43830</v>
      </c>
      <c r="J122" t="s">
        <v>19</v>
      </c>
      <c r="K122" s="2">
        <v>1939.8</v>
      </c>
      <c r="L122">
        <v>349.8</v>
      </c>
      <c r="M122" s="2">
        <v>1590</v>
      </c>
      <c r="N122">
        <v>-27</v>
      </c>
      <c r="O122" s="2">
        <v>-42930</v>
      </c>
      <c r="P122" t="s">
        <v>20</v>
      </c>
      <c r="R122" t="s">
        <v>26</v>
      </c>
    </row>
    <row r="123" spans="1:18" ht="15">
      <c r="A123" t="s">
        <v>162</v>
      </c>
      <c r="B123">
        <v>1449</v>
      </c>
      <c r="C123" s="1">
        <v>43812</v>
      </c>
      <c r="D123" t="s">
        <v>163</v>
      </c>
      <c r="E123" s="1">
        <v>43812</v>
      </c>
      <c r="F123">
        <v>0</v>
      </c>
      <c r="G123">
        <v>0</v>
      </c>
      <c r="H123" s="1">
        <v>43812</v>
      </c>
      <c r="I123" s="1">
        <v>43842</v>
      </c>
      <c r="J123" t="s">
        <v>19</v>
      </c>
      <c r="K123" s="2">
        <v>8433.54</v>
      </c>
      <c r="L123">
        <v>0</v>
      </c>
      <c r="M123" s="2">
        <v>8433.54</v>
      </c>
      <c r="N123">
        <v>-30</v>
      </c>
      <c r="O123" s="2">
        <v>-253006.2</v>
      </c>
      <c r="P123" t="s">
        <v>20</v>
      </c>
      <c r="R123" t="s">
        <v>164</v>
      </c>
    </row>
    <row r="124" spans="1:18" ht="15">
      <c r="A124" t="s">
        <v>165</v>
      </c>
      <c r="B124">
        <v>1334</v>
      </c>
      <c r="C124" s="1">
        <v>43803</v>
      </c>
      <c r="D124" t="str">
        <f>"12443"</f>
        <v>12443</v>
      </c>
      <c r="E124" s="1">
        <v>43784</v>
      </c>
      <c r="F124">
        <v>0</v>
      </c>
      <c r="G124">
        <v>0</v>
      </c>
      <c r="H124" s="1">
        <v>43803</v>
      </c>
      <c r="I124" s="1">
        <v>43844</v>
      </c>
      <c r="J124" t="s">
        <v>19</v>
      </c>
      <c r="K124" s="2">
        <v>4626.85</v>
      </c>
      <c r="L124">
        <v>834.35</v>
      </c>
      <c r="M124" s="2">
        <v>3792.5</v>
      </c>
      <c r="N124">
        <v>-41</v>
      </c>
      <c r="O124" s="2">
        <v>-155492.5</v>
      </c>
      <c r="P124" t="s">
        <v>20</v>
      </c>
      <c r="R124" t="s">
        <v>166</v>
      </c>
    </row>
    <row r="125" spans="1:18" ht="53.25" customHeight="1">
      <c r="A125" t="s">
        <v>167</v>
      </c>
      <c r="B125">
        <v>0</v>
      </c>
      <c r="D125" t="s">
        <v>168</v>
      </c>
      <c r="F125">
        <v>0</v>
      </c>
      <c r="G125">
        <v>0</v>
      </c>
      <c r="K125" s="2">
        <v>398170.13</v>
      </c>
      <c r="L125" s="2">
        <v>42266.39</v>
      </c>
      <c r="M125" s="2">
        <v>355903.74</v>
      </c>
      <c r="N125">
        <v>-11.45</v>
      </c>
      <c r="O125" s="2">
        <v>-4079789.9</v>
      </c>
      <c r="R125" t="s">
        <v>169</v>
      </c>
    </row>
    <row r="128" ht="15">
      <c r="A128" t="s">
        <v>170</v>
      </c>
    </row>
    <row r="130" ht="15">
      <c r="A130" s="4" t="s">
        <v>171</v>
      </c>
    </row>
    <row r="132" spans="1:8" ht="15">
      <c r="A132" s="5" t="s">
        <v>172</v>
      </c>
      <c r="E132" s="6">
        <f>O125</f>
        <v>-4079789.9</v>
      </c>
      <c r="H132">
        <f>N125</f>
        <v>-11.45</v>
      </c>
    </row>
    <row r="133" ht="15">
      <c r="E133" s="6">
        <f>K125</f>
        <v>398170.13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Pezzolato</dc:creator>
  <cp:keywords/>
  <dc:description/>
  <cp:lastModifiedBy>Melissa Pezzolato</cp:lastModifiedBy>
  <dcterms:created xsi:type="dcterms:W3CDTF">2020-02-03T09:51:36Z</dcterms:created>
  <dcterms:modified xsi:type="dcterms:W3CDTF">2020-02-03T09:59:04Z</dcterms:modified>
  <cp:category/>
  <cp:version/>
  <cp:contentType/>
  <cp:contentStatus/>
</cp:coreProperties>
</file>